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vierpenaranda/Documents/JAVIER PEÑARANDA/ANM/2023/Informes y entregables/1. Consolidado información Regalías y Contraprestaciones/Volúmenes de explotación/2023/III Trimestre/"/>
    </mc:Choice>
  </mc:AlternateContent>
  <xr:revisionPtr revIDLastSave="0" documentId="13_ncr:1_{28294C3C-2D3C-FC40-822D-2205B7C0A388}" xr6:coauthVersionLast="47" xr6:coauthVersionMax="47" xr10:uidLastSave="{00000000-0000-0000-0000-000000000000}"/>
  <bookViews>
    <workbookView xWindow="0" yWindow="720" windowWidth="29400" windowHeight="18400" xr2:uid="{FCFB23FB-ADB1-624C-8C4C-11FC387B9F13}"/>
  </bookViews>
  <sheets>
    <sheet name="RESUMEN" sheetId="3" r:id="rId1"/>
    <sheet name="CARBÓN" sheetId="1" r:id="rId2"/>
  </sheets>
  <definedNames>
    <definedName name="_xlnm._FilterDatabase" localSheetId="1" hidden="1">CARBÓN!$B$12:$I$97</definedName>
    <definedName name="_xlnm._FilterDatabase" localSheetId="0" hidden="1">RESUMEN!$B$11:$J$38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4" i="1" l="1"/>
  <c r="G104" i="1"/>
  <c r="H104" i="1"/>
  <c r="I104" i="1"/>
  <c r="E104" i="1"/>
  <c r="J21" i="3"/>
  <c r="I22" i="3"/>
  <c r="H22" i="3"/>
  <c r="G22" i="3"/>
  <c r="F22" i="3"/>
  <c r="I37" i="3"/>
  <c r="H37" i="3"/>
  <c r="G37" i="3"/>
  <c r="F37" i="3"/>
  <c r="J30" i="3"/>
  <c r="J31" i="3"/>
  <c r="J32" i="3"/>
  <c r="J33" i="3"/>
  <c r="J34" i="3"/>
  <c r="J35" i="3"/>
  <c r="J36" i="3"/>
  <c r="J29" i="3"/>
  <c r="I28" i="3"/>
  <c r="H28" i="3"/>
  <c r="G28" i="3"/>
  <c r="F28" i="3"/>
  <c r="J24" i="3"/>
  <c r="J25" i="3"/>
  <c r="J26" i="3"/>
  <c r="J27" i="3"/>
  <c r="J23" i="3"/>
  <c r="J19" i="3"/>
  <c r="J20" i="3"/>
  <c r="J15" i="3"/>
  <c r="J16" i="3"/>
  <c r="J17" i="3"/>
  <c r="J18" i="3"/>
  <c r="J14" i="3"/>
  <c r="J13" i="3"/>
  <c r="J12" i="3"/>
  <c r="J22" i="3" l="1"/>
  <c r="F38" i="3"/>
  <c r="G38" i="3"/>
  <c r="H38" i="3"/>
  <c r="I38" i="3"/>
  <c r="J28" i="3"/>
  <c r="J37" i="3"/>
  <c r="J38" i="3" l="1"/>
</calcChain>
</file>

<file path=xl/sharedStrings.xml><?xml version="1.0" encoding="utf-8"?>
<sst xmlns="http://schemas.openxmlformats.org/spreadsheetml/2006/main" count="285" uniqueCount="163">
  <si>
    <t>AGENCIA NACIONAL DE MINERÍA</t>
  </si>
  <si>
    <t>VICEPRESIDENCIA DE SEGUIMIENTO, CONTROL Y SEGURIDAD MINERA</t>
  </si>
  <si>
    <t>GRUPO DE REGALÍAS Y CONTRAPRESTACIONES ECONÓMICAS</t>
  </si>
  <si>
    <t>VOLÚMENES DE EXPLOTACIÓN DE MINERALES ASOCIADOS A PAGOS DE REGALÍAS</t>
  </si>
  <si>
    <t>DEPARTAMENTO</t>
  </si>
  <si>
    <t>MUNICIPIO</t>
  </si>
  <si>
    <t>I TRIMESTRE</t>
  </si>
  <si>
    <t>II TRIMESTRE</t>
  </si>
  <si>
    <t>III TRIMESTRE</t>
  </si>
  <si>
    <t>IV TRIMESTRE</t>
  </si>
  <si>
    <t>Titiribi</t>
  </si>
  <si>
    <t>Venecia - Antioquia</t>
  </si>
  <si>
    <t>Antioquia</t>
  </si>
  <si>
    <t>CÓDIGO DANE MUNICIPIO</t>
  </si>
  <si>
    <t>Beteitiva</t>
  </si>
  <si>
    <t>Boavita</t>
  </si>
  <si>
    <t>Chiscas</t>
  </si>
  <si>
    <t>Chita</t>
  </si>
  <si>
    <t>Chivata</t>
  </si>
  <si>
    <t>Corrales</t>
  </si>
  <si>
    <t>Gameza</t>
  </si>
  <si>
    <t>Jerico - Boyaca</t>
  </si>
  <si>
    <t>La Uvita</t>
  </si>
  <si>
    <t>Mongua</t>
  </si>
  <si>
    <t>Motavita</t>
  </si>
  <si>
    <t>Paipa</t>
  </si>
  <si>
    <t>Paz de Rio</t>
  </si>
  <si>
    <t>Raquira</t>
  </si>
  <si>
    <t>Samaca</t>
  </si>
  <si>
    <t>San Mateo</t>
  </si>
  <si>
    <t>Sativasur</t>
  </si>
  <si>
    <t>Socha</t>
  </si>
  <si>
    <t>Socota</t>
  </si>
  <si>
    <t>Sogamoso</t>
  </si>
  <si>
    <t>Tasco</t>
  </si>
  <si>
    <t>Topaga</t>
  </si>
  <si>
    <t>Tunja</t>
  </si>
  <si>
    <t>Tuta</t>
  </si>
  <si>
    <t>Umbita</t>
  </si>
  <si>
    <t>Boyaca</t>
  </si>
  <si>
    <t>Cauca</t>
  </si>
  <si>
    <t>Becerril</t>
  </si>
  <si>
    <t>El Paso</t>
  </si>
  <si>
    <t>La Jagua de Ibirico</t>
  </si>
  <si>
    <t>Cesar</t>
  </si>
  <si>
    <t>Puerto Libertador</t>
  </si>
  <si>
    <t>Cogua</t>
  </si>
  <si>
    <t>Cucunuba</t>
  </si>
  <si>
    <t>Guacheta</t>
  </si>
  <si>
    <t>Lenguazaque</t>
  </si>
  <si>
    <t>Pacho</t>
  </si>
  <si>
    <t>Sutatausa</t>
  </si>
  <si>
    <t>Tausa</t>
  </si>
  <si>
    <t>Zipaquira</t>
  </si>
  <si>
    <t>Cundinamarca</t>
  </si>
  <si>
    <t>La Guajira</t>
  </si>
  <si>
    <t>Albania - La Guajira</t>
  </si>
  <si>
    <t>Barrancas</t>
  </si>
  <si>
    <t>Arboledas - Norte de Santander</t>
  </si>
  <si>
    <t>Bochalema</t>
  </si>
  <si>
    <t>Chitaga</t>
  </si>
  <si>
    <t>Cucuta</t>
  </si>
  <si>
    <t>El Zulia</t>
  </si>
  <si>
    <t>Herran</t>
  </si>
  <si>
    <t>Labateca</t>
  </si>
  <si>
    <t>Salazar</t>
  </si>
  <si>
    <t>San Cayetano - Norte de Santander</t>
  </si>
  <si>
    <t>Santiago - Norte de Santander</t>
  </si>
  <si>
    <t>Sardinata</t>
  </si>
  <si>
    <t>Tibu</t>
  </si>
  <si>
    <t>Toledo - Norte de Santander</t>
  </si>
  <si>
    <t>Norte de Santander</t>
  </si>
  <si>
    <t>Enciso</t>
  </si>
  <si>
    <t>Landazuri</t>
  </si>
  <si>
    <t>Velez</t>
  </si>
  <si>
    <t>Santander</t>
  </si>
  <si>
    <t>Valle del Cauca</t>
  </si>
  <si>
    <t>TOTALES</t>
  </si>
  <si>
    <t>Cordoba</t>
  </si>
  <si>
    <t>TITULAR</t>
  </si>
  <si>
    <t>PROYECTO</t>
  </si>
  <si>
    <t>TÍTULO</t>
  </si>
  <si>
    <t>078-88</t>
  </si>
  <si>
    <t>144-97</t>
  </si>
  <si>
    <t>283-95</t>
  </si>
  <si>
    <t>DKP-141</t>
  </si>
  <si>
    <t>285-95</t>
  </si>
  <si>
    <t>109-90</t>
  </si>
  <si>
    <t>044-89</t>
  </si>
  <si>
    <t>147-97</t>
  </si>
  <si>
    <t>SUBTOTAL LA GUAJIRA</t>
  </si>
  <si>
    <t xml:space="preserve">00-1976 </t>
  </si>
  <si>
    <t>067-2001</t>
  </si>
  <si>
    <t>081-91</t>
  </si>
  <si>
    <t>RPP-0011</t>
  </si>
  <si>
    <t>CARBONES DEL CERREJÓN LIMITED</t>
  </si>
  <si>
    <t>CARBONES DEL CERREJÓN LIMITED y CERREJON ZONA NORTE</t>
  </si>
  <si>
    <t>CARBONES COLOMBIANOS DEL CERREJON</t>
  </si>
  <si>
    <t>SUBTOTAL OTROS DEPARTAMENTOS</t>
  </si>
  <si>
    <t>TOTAL VOLÚMENES DE EXPLOTACIÓN DE CARBÓN ASOCIADOS A PAGOS DE REGALÍAS</t>
  </si>
  <si>
    <t xml:space="preserve">Notas: </t>
  </si>
  <si>
    <t xml:space="preserve">* La información presentada aquí no corresponde a la producción total de minerales explotados a la fecha de corte. </t>
  </si>
  <si>
    <t xml:space="preserve">* En el caso de los departamentos diferentes al Cesar y La Guajira, la información aquí presentada corresponde a la consolidación de los reportado en los Formularios de Declaración de Producción. </t>
  </si>
  <si>
    <t>SUBTOTAL CESAR</t>
  </si>
  <si>
    <t xml:space="preserve">Drummond LTD </t>
  </si>
  <si>
    <t>Carbones de La Jagua S.A.</t>
  </si>
  <si>
    <t>Consorcio Minero Unido S.A.</t>
  </si>
  <si>
    <t>C.I. Prodecp S.A.</t>
  </si>
  <si>
    <t xml:space="preserve">Colombian Natural Resources I S.A.S. </t>
  </si>
  <si>
    <t>La Loma</t>
  </si>
  <si>
    <t>El Descanso</t>
  </si>
  <si>
    <t>El Colozo</t>
  </si>
  <si>
    <t>La Jagua</t>
  </si>
  <si>
    <t>Yerbabuena</t>
  </si>
  <si>
    <t>Calenturitas</t>
  </si>
  <si>
    <t>La Francia</t>
  </si>
  <si>
    <t>El Hatillo</t>
  </si>
  <si>
    <t>C. Cerrejon Zona Norte</t>
  </si>
  <si>
    <t>Patilla C.C Zona Norte</t>
  </si>
  <si>
    <t xml:space="preserve">Oreganal </t>
  </si>
  <si>
    <t>Área La Comunidad</t>
  </si>
  <si>
    <t>Caypa</t>
  </si>
  <si>
    <t>Varios</t>
  </si>
  <si>
    <t xml:space="preserve">* La información presentada aquí es preliminar y es dinámica ya que corresponde al volumen de explotación de minerales asociados sobre los cuales los titulares mineros pagan Regalías. </t>
  </si>
  <si>
    <r>
      <t xml:space="preserve">Nota: </t>
    </r>
    <r>
      <rPr>
        <i/>
        <sz val="12"/>
        <color theme="1"/>
        <rFont val="Calibri Light"/>
        <family val="2"/>
        <scheme val="major"/>
      </rPr>
      <t xml:space="preserve">La información presentada aquí es preliminar y es dinámica ya que corresponde al volumen de explotación de minerales asociados sobre los cuales los titulares mineros pagan Regalías. </t>
    </r>
  </si>
  <si>
    <t>TOTAL AÑO 2023</t>
  </si>
  <si>
    <t>Iza</t>
  </si>
  <si>
    <t>Mongui</t>
  </si>
  <si>
    <t>Saboya</t>
  </si>
  <si>
    <t>Montelibano</t>
  </si>
  <si>
    <t>Caparrapi</t>
  </si>
  <si>
    <t>Villapinzon</t>
  </si>
  <si>
    <t>Hatonuevo</t>
  </si>
  <si>
    <t>Chinacota</t>
  </si>
  <si>
    <t>Durania</t>
  </si>
  <si>
    <t>Los Patios</t>
  </si>
  <si>
    <t>Pamplona</t>
  </si>
  <si>
    <t>Pamplonita</t>
  </si>
  <si>
    <t>Albania - Santander</t>
  </si>
  <si>
    <t>Capitanejo</t>
  </si>
  <si>
    <t>San Miguel - Santander</t>
  </si>
  <si>
    <t>Jamundi</t>
  </si>
  <si>
    <t>Amaga</t>
  </si>
  <si>
    <t>Angelopolis</t>
  </si>
  <si>
    <t>Sopetran</t>
  </si>
  <si>
    <t>Boyaca - Boyaca</t>
  </si>
  <si>
    <t>Briceño - Boyaca</t>
  </si>
  <si>
    <t>Pesca</t>
  </si>
  <si>
    <t>Sativanorte</t>
  </si>
  <si>
    <t>Buenos Aires</t>
  </si>
  <si>
    <t>Agustin Codazzi</t>
  </si>
  <si>
    <t>Jerusalen</t>
  </si>
  <si>
    <t>El Carmen de Chucuri</t>
  </si>
  <si>
    <t>Cali</t>
  </si>
  <si>
    <t>Otros</t>
  </si>
  <si>
    <t>VOLÚMENES DE EXPLOTACIÓN DE CARBÓN ASOCIADOS A PAGOS DE REGALÍAS AÑO 2023 (Corte 27/12/2023) - Toneladas</t>
  </si>
  <si>
    <t>El Espino</t>
  </si>
  <si>
    <t>Santana</t>
  </si>
  <si>
    <t>Cajibio</t>
  </si>
  <si>
    <t>Chiriguana</t>
  </si>
  <si>
    <t>Guatavita</t>
  </si>
  <si>
    <t>Macheta</t>
  </si>
  <si>
    <t>FECHA DE ACTUALIZACIÓN: 27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</si>
</sst>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i/>
      <sz val="11"/>
      <color theme="1"/>
      <name val="Calibri Light"/>
      <family val="2"/>
      <scheme val="major"/>
    </font>
    <font>
      <b/>
      <i/>
      <sz val="12"/>
      <color theme="1"/>
      <name val="Calibri Light"/>
      <family val="2"/>
      <scheme val="major"/>
    </font>
    <font>
      <i/>
      <sz val="12"/>
      <color theme="1"/>
      <name val="Calibri Light"/>
      <family val="2"/>
      <scheme val="major"/>
    </font>
    <font>
      <sz val="10"/>
      <name val="Arial"/>
      <family val="2"/>
    </font>
    <font>
      <b/>
      <sz val="11"/>
      <color theme="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7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left"/>
    </xf>
    <xf numFmtId="41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left" indent="1"/>
    </xf>
    <xf numFmtId="41" fontId="2" fillId="2" borderId="0" xfId="0" applyNumberFormat="1" applyFont="1" applyFill="1" applyAlignment="1">
      <alignment vertical="center"/>
    </xf>
    <xf numFmtId="1" fontId="2" fillId="2" borderId="0" xfId="0" applyNumberFormat="1" applyFont="1" applyFill="1" applyAlignment="1">
      <alignment horizontal="left"/>
    </xf>
    <xf numFmtId="0" fontId="2" fillId="2" borderId="0" xfId="0" applyFont="1" applyFill="1"/>
    <xf numFmtId="0" fontId="2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center" vertical="center"/>
    </xf>
    <xf numFmtId="41" fontId="2" fillId="0" borderId="1" xfId="0" applyNumberFormat="1" applyFont="1" applyBorder="1" applyAlignment="1">
      <alignment vertical="center"/>
    </xf>
    <xf numFmtId="0" fontId="2" fillId="0" borderId="12" xfId="0" applyFont="1" applyBorder="1" applyAlignment="1">
      <alignment horizontal="left" indent="1"/>
    </xf>
    <xf numFmtId="0" fontId="2" fillId="0" borderId="12" xfId="0" applyFont="1" applyBorder="1" applyAlignment="1">
      <alignment horizontal="center" vertical="center"/>
    </xf>
    <xf numFmtId="41" fontId="2" fillId="0" borderId="12" xfId="0" applyNumberFormat="1" applyFont="1" applyBorder="1" applyAlignment="1">
      <alignment vertical="center"/>
    </xf>
    <xf numFmtId="41" fontId="3" fillId="0" borderId="13" xfId="0" applyNumberFormat="1" applyFont="1" applyBorder="1" applyAlignment="1">
      <alignment vertical="center"/>
    </xf>
    <xf numFmtId="41" fontId="3" fillId="0" borderId="6" xfId="0" applyNumberFormat="1" applyFont="1" applyBorder="1" applyAlignment="1">
      <alignment vertical="center"/>
    </xf>
    <xf numFmtId="41" fontId="3" fillId="3" borderId="9" xfId="0" applyNumberFormat="1" applyFont="1" applyFill="1" applyBorder="1" applyAlignment="1">
      <alignment vertical="center"/>
    </xf>
    <xf numFmtId="41" fontId="3" fillId="3" borderId="8" xfId="0" applyNumberFormat="1" applyFont="1" applyFill="1" applyBorder="1"/>
    <xf numFmtId="41" fontId="3" fillId="3" borderId="8" xfId="0" applyNumberFormat="1" applyFont="1" applyFill="1" applyBorder="1" applyAlignment="1">
      <alignment vertical="center"/>
    </xf>
    <xf numFmtId="1" fontId="6" fillId="0" borderId="0" xfId="0" applyNumberFormat="1" applyFont="1" applyAlignment="1">
      <alignment horizontal="left"/>
    </xf>
    <xf numFmtId="0" fontId="2" fillId="0" borderId="10" xfId="0" applyFont="1" applyBorder="1" applyAlignment="1">
      <alignment horizontal="center" vertical="center"/>
    </xf>
    <xf numFmtId="41" fontId="2" fillId="0" borderId="10" xfId="0" applyNumberFormat="1" applyFont="1" applyBorder="1" applyAlignment="1">
      <alignment vertical="center"/>
    </xf>
    <xf numFmtId="41" fontId="3" fillId="0" borderId="11" xfId="0" applyNumberFormat="1" applyFont="1" applyBorder="1" applyAlignment="1">
      <alignment vertical="center"/>
    </xf>
    <xf numFmtId="41" fontId="3" fillId="3" borderId="29" xfId="0" applyNumberFormat="1" applyFont="1" applyFill="1" applyBorder="1" applyAlignment="1">
      <alignment vertical="center"/>
    </xf>
    <xf numFmtId="0" fontId="2" fillId="0" borderId="10" xfId="0" applyFont="1" applyBorder="1" applyAlignment="1">
      <alignment horizontal="left" indent="1"/>
    </xf>
    <xf numFmtId="41" fontId="2" fillId="2" borderId="14" xfId="0" applyNumberFormat="1" applyFont="1" applyFill="1" applyBorder="1" applyAlignment="1">
      <alignment vertical="center"/>
    </xf>
    <xf numFmtId="41" fontId="3" fillId="2" borderId="18" xfId="0" applyNumberFormat="1" applyFont="1" applyFill="1" applyBorder="1" applyAlignment="1">
      <alignment vertical="center"/>
    </xf>
    <xf numFmtId="41" fontId="2" fillId="2" borderId="31" xfId="0" applyNumberFormat="1" applyFont="1" applyFill="1" applyBorder="1" applyAlignment="1">
      <alignment vertical="center"/>
    </xf>
    <xf numFmtId="41" fontId="3" fillId="3" borderId="30" xfId="0" applyNumberFormat="1" applyFont="1" applyFill="1" applyBorder="1" applyAlignment="1">
      <alignment vertical="center"/>
    </xf>
    <xf numFmtId="1" fontId="5" fillId="0" borderId="0" xfId="0" applyNumberFormat="1" applyFont="1"/>
    <xf numFmtId="41" fontId="2" fillId="0" borderId="1" xfId="0" applyNumberFormat="1" applyFont="1" applyBorder="1" applyAlignment="1">
      <alignment horizontal="right" vertical="center"/>
    </xf>
    <xf numFmtId="0" fontId="2" fillId="2" borderId="18" xfId="0" applyFont="1" applyFill="1" applyBorder="1" applyAlignment="1">
      <alignment horizontal="left" vertical="center" indent="1"/>
    </xf>
    <xf numFmtId="0" fontId="2" fillId="2" borderId="14" xfId="0" applyFont="1" applyFill="1" applyBorder="1" applyAlignment="1">
      <alignment horizontal="left" vertical="center" indent="1"/>
    </xf>
    <xf numFmtId="1" fontId="2" fillId="2" borderId="16" xfId="0" applyNumberFormat="1" applyFont="1" applyFill="1" applyBorder="1" applyAlignment="1">
      <alignment horizontal="left" vertical="center" indent="1"/>
    </xf>
    <xf numFmtId="41" fontId="3" fillId="4" borderId="26" xfId="0" applyNumberFormat="1" applyFont="1" applyFill="1" applyBorder="1" applyAlignment="1">
      <alignment vertical="center"/>
    </xf>
    <xf numFmtId="41" fontId="3" fillId="4" borderId="27" xfId="0" applyNumberFormat="1" applyFont="1" applyFill="1" applyBorder="1" applyAlignment="1">
      <alignment vertical="center"/>
    </xf>
    <xf numFmtId="1" fontId="10" fillId="5" borderId="25" xfId="0" applyNumberFormat="1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/>
    </xf>
    <xf numFmtId="0" fontId="10" fillId="5" borderId="27" xfId="0" applyFont="1" applyFill="1" applyBorder="1" applyAlignment="1">
      <alignment horizontal="center" vertical="center"/>
    </xf>
    <xf numFmtId="41" fontId="10" fillId="5" borderId="30" xfId="0" applyNumberFormat="1" applyFont="1" applyFill="1" applyBorder="1" applyAlignment="1">
      <alignment horizontal="center" vertical="center"/>
    </xf>
    <xf numFmtId="41" fontId="10" fillId="5" borderId="26" xfId="0" applyNumberFormat="1" applyFont="1" applyFill="1" applyBorder="1" applyAlignment="1">
      <alignment horizontal="center" vertical="center"/>
    </xf>
    <xf numFmtId="41" fontId="10" fillId="5" borderId="27" xfId="0" applyNumberFormat="1" applyFont="1" applyFill="1" applyBorder="1" applyAlignment="1">
      <alignment horizontal="center" vertical="center"/>
    </xf>
    <xf numFmtId="0" fontId="10" fillId="5" borderId="25" xfId="0" applyFont="1" applyFill="1" applyBorder="1" applyAlignment="1">
      <alignment horizontal="center" vertical="center"/>
    </xf>
    <xf numFmtId="1" fontId="3" fillId="0" borderId="24" xfId="0" applyNumberFormat="1" applyFont="1" applyBorder="1" applyAlignment="1">
      <alignment horizontal="left" indent="1"/>
    </xf>
    <xf numFmtId="1" fontId="3" fillId="0" borderId="22" xfId="0" applyNumberFormat="1" applyFont="1" applyBorder="1" applyAlignment="1">
      <alignment horizontal="left" indent="1"/>
    </xf>
    <xf numFmtId="1" fontId="3" fillId="0" borderId="23" xfId="0" applyNumberFormat="1" applyFont="1" applyBorder="1" applyAlignment="1">
      <alignment horizontal="left" indent="1"/>
    </xf>
    <xf numFmtId="0" fontId="3" fillId="0" borderId="4" xfId="0" applyFont="1" applyBorder="1" applyAlignment="1">
      <alignment horizontal="left" vertical="center" indent="1"/>
    </xf>
    <xf numFmtId="0" fontId="3" fillId="0" borderId="28" xfId="0" applyFont="1" applyBorder="1" applyAlignment="1">
      <alignment horizontal="left" vertical="center" indent="1"/>
    </xf>
    <xf numFmtId="1" fontId="3" fillId="0" borderId="15" xfId="0" applyNumberFormat="1" applyFont="1" applyBorder="1" applyAlignment="1">
      <alignment horizontal="left" vertical="center" indent="1"/>
    </xf>
    <xf numFmtId="1" fontId="3" fillId="0" borderId="16" xfId="0" applyNumberFormat="1" applyFont="1" applyBorder="1" applyAlignment="1">
      <alignment horizontal="left" vertical="center" indent="1"/>
    </xf>
    <xf numFmtId="1" fontId="3" fillId="0" borderId="17" xfId="0" applyNumberFormat="1" applyFont="1" applyBorder="1" applyAlignment="1">
      <alignment horizontal="left" vertical="center" indent="1"/>
    </xf>
    <xf numFmtId="0" fontId="3" fillId="3" borderId="19" xfId="0" applyFont="1" applyFill="1" applyBorder="1" applyAlignment="1">
      <alignment horizontal="left" indent="1"/>
    </xf>
    <xf numFmtId="0" fontId="3" fillId="3" borderId="20" xfId="0" applyFont="1" applyFill="1" applyBorder="1" applyAlignment="1">
      <alignment horizontal="left" indent="1"/>
    </xf>
    <xf numFmtId="0" fontId="3" fillId="3" borderId="21" xfId="0" applyFont="1" applyFill="1" applyBorder="1" applyAlignment="1">
      <alignment horizontal="left" indent="1"/>
    </xf>
    <xf numFmtId="1" fontId="3" fillId="0" borderId="5" xfId="0" applyNumberFormat="1" applyFont="1" applyBorder="1" applyAlignment="1">
      <alignment horizontal="left" indent="1"/>
    </xf>
    <xf numFmtId="1" fontId="3" fillId="0" borderId="2" xfId="0" applyNumberFormat="1" applyFont="1" applyBorder="1" applyAlignment="1">
      <alignment horizontal="left" indent="1"/>
    </xf>
    <xf numFmtId="1" fontId="3" fillId="0" borderId="3" xfId="0" applyNumberFormat="1" applyFont="1" applyBorder="1" applyAlignment="1">
      <alignment horizontal="left" indent="1"/>
    </xf>
    <xf numFmtId="1" fontId="3" fillId="4" borderId="25" xfId="0" applyNumberFormat="1" applyFont="1" applyFill="1" applyBorder="1" applyAlignment="1">
      <alignment horizontal="left" vertical="center"/>
    </xf>
    <xf numFmtId="1" fontId="3" fillId="4" borderId="26" xfId="0" applyNumberFormat="1" applyFont="1" applyFill="1" applyBorder="1" applyAlignment="1">
      <alignment horizontal="left" vertical="center"/>
    </xf>
    <xf numFmtId="1" fontId="5" fillId="0" borderId="0" xfId="0" applyNumberFormat="1" applyFont="1" applyAlignment="1">
      <alignment horizontal="left"/>
    </xf>
    <xf numFmtId="1" fontId="3" fillId="3" borderId="7" xfId="0" applyNumberFormat="1" applyFont="1" applyFill="1" applyBorder="1" applyAlignment="1">
      <alignment horizontal="left" indent="1"/>
    </xf>
    <xf numFmtId="1" fontId="3" fillId="3" borderId="8" xfId="0" applyNumberFormat="1" applyFont="1" applyFill="1" applyBorder="1" applyAlignment="1">
      <alignment horizontal="left" indent="1"/>
    </xf>
    <xf numFmtId="1" fontId="3" fillId="3" borderId="25" xfId="0" applyNumberFormat="1" applyFont="1" applyFill="1" applyBorder="1" applyAlignment="1">
      <alignment horizontal="center" vertical="center"/>
    </xf>
    <xf numFmtId="1" fontId="3" fillId="3" borderId="26" xfId="0" applyNumberFormat="1" applyFont="1" applyFill="1" applyBorder="1" applyAlignment="1">
      <alignment horizontal="center" vertical="center"/>
    </xf>
    <xf numFmtId="1" fontId="3" fillId="3" borderId="27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left"/>
    </xf>
    <xf numFmtId="0" fontId="2" fillId="0" borderId="0" xfId="0" applyFont="1" applyBorder="1"/>
    <xf numFmtId="41" fontId="2" fillId="0" borderId="0" xfId="0" applyNumberFormat="1" applyFont="1" applyBorder="1" applyAlignment="1">
      <alignment vertical="center"/>
    </xf>
    <xf numFmtId="1" fontId="7" fillId="0" borderId="0" xfId="0" applyNumberFormat="1" applyFont="1" applyBorder="1" applyAlignment="1">
      <alignment horizontal="center" wrapText="1"/>
    </xf>
    <xf numFmtId="1" fontId="1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</cellXfs>
  <cellStyles count="2">
    <cellStyle name="Normal" xfId="0" builtinId="0"/>
    <cellStyle name="Normal 2" xfId="1" xr:uid="{508DE4C4-A389-134F-B55D-2BD6153ACCA5}"/>
  </cellStyles>
  <dxfs count="0"/>
  <tableStyles count="0" defaultTableStyle="TableStyleMedium2" defaultPivotStyle="PivotStyleLight16"/>
  <colors>
    <mruColors>
      <color rgb="FF9ED0AD"/>
      <color rgb="FF5CD19F"/>
      <color rgb="FF4BACC6"/>
      <color rgb="FF73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166076</xdr:colOff>
      <xdr:row>1</xdr:row>
      <xdr:rowOff>97692</xdr:rowOff>
    </xdr:from>
    <xdr:to>
      <xdr:col>2</xdr:col>
      <xdr:colOff>1625599</xdr:colOff>
      <xdr:row>5</xdr:row>
      <xdr:rowOff>77176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8AD997-0677-4B4F-9289-1D0611531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5776" y="199292"/>
          <a:ext cx="2891692" cy="7922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111647</xdr:colOff>
      <xdr:row>2</xdr:row>
      <xdr:rowOff>43265</xdr:rowOff>
    </xdr:from>
    <xdr:to>
      <xdr:col>3</xdr:col>
      <xdr:colOff>281631</xdr:colOff>
      <xdr:row>6</xdr:row>
      <xdr:rowOff>22748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B11D32E-FE68-5101-A5C1-B29C2A5C8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718" y="297265"/>
          <a:ext cx="2893507" cy="777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9AA48-1EA8-A749-B22E-9DFEA107AD5A}">
  <sheetPr>
    <pageSetUpPr fitToPage="1"/>
  </sheetPr>
  <dimension ref="B1:J43"/>
  <sheetViews>
    <sheetView showGridLines="0" tabSelected="1" zoomScale="120" zoomScaleNormal="120" workbookViewId="0">
      <selection activeCell="E20" sqref="E20"/>
    </sheetView>
  </sheetViews>
  <sheetFormatPr baseColWidth="10" defaultRowHeight="15" x14ac:dyDescent="0.2"/>
  <cols>
    <col min="1" max="1" width="1.83203125" style="1" customWidth="1"/>
    <col min="2" max="2" width="18.83203125" style="4" customWidth="1"/>
    <col min="3" max="3" width="47.83203125" style="1" customWidth="1"/>
    <col min="4" max="4" width="24.5" style="1" customWidth="1"/>
    <col min="5" max="5" width="12.83203125" style="2" customWidth="1"/>
    <col min="6" max="10" width="17.83203125" style="5" customWidth="1"/>
    <col min="11" max="16384" width="10.83203125" style="1"/>
  </cols>
  <sheetData>
    <row r="1" spans="2:10" ht="8" customHeight="1" x14ac:dyDescent="0.2"/>
    <row r="2" spans="2:10" ht="16" customHeight="1" x14ac:dyDescent="0.2">
      <c r="B2" s="67" t="s">
        <v>0</v>
      </c>
      <c r="C2" s="67"/>
      <c r="D2" s="67"/>
      <c r="E2" s="67"/>
      <c r="F2" s="67"/>
      <c r="G2" s="67"/>
      <c r="H2" s="67"/>
      <c r="I2" s="67"/>
      <c r="J2" s="67"/>
    </row>
    <row r="3" spans="2:10" ht="16" customHeight="1" x14ac:dyDescent="0.2">
      <c r="B3" s="67" t="s">
        <v>1</v>
      </c>
      <c r="C3" s="67"/>
      <c r="D3" s="67"/>
      <c r="E3" s="67"/>
      <c r="F3" s="67"/>
      <c r="G3" s="67"/>
      <c r="H3" s="67"/>
      <c r="I3" s="67"/>
      <c r="J3" s="67"/>
    </row>
    <row r="4" spans="2:10" ht="16" customHeight="1" x14ac:dyDescent="0.2">
      <c r="B4" s="67" t="s">
        <v>2</v>
      </c>
      <c r="C4" s="67"/>
      <c r="D4" s="67"/>
      <c r="E4" s="67"/>
      <c r="F4" s="67"/>
      <c r="G4" s="67"/>
      <c r="H4" s="67"/>
      <c r="I4" s="67"/>
      <c r="J4" s="67"/>
    </row>
    <row r="5" spans="2:10" ht="16" customHeight="1" x14ac:dyDescent="0.2">
      <c r="B5" s="67" t="s">
        <v>3</v>
      </c>
      <c r="C5" s="67"/>
      <c r="D5" s="67"/>
      <c r="E5" s="67"/>
      <c r="F5" s="67"/>
      <c r="G5" s="67"/>
      <c r="H5" s="67"/>
      <c r="I5" s="67"/>
      <c r="J5" s="67"/>
    </row>
    <row r="6" spans="2:10" x14ac:dyDescent="0.2">
      <c r="B6" s="68" t="s">
        <v>162</v>
      </c>
      <c r="C6" s="68"/>
      <c r="D6" s="68"/>
      <c r="E6" s="68"/>
      <c r="F6" s="68"/>
      <c r="G6" s="68"/>
      <c r="H6" s="68"/>
      <c r="I6" s="68"/>
      <c r="J6" s="68"/>
    </row>
    <row r="7" spans="2:10" x14ac:dyDescent="0.2">
      <c r="B7" s="69"/>
      <c r="C7" s="70"/>
      <c r="D7" s="70"/>
      <c r="E7" s="75"/>
      <c r="F7" s="71"/>
      <c r="G7" s="71"/>
      <c r="H7" s="71"/>
      <c r="I7" s="71"/>
      <c r="J7" s="71"/>
    </row>
    <row r="8" spans="2:10" ht="16" x14ac:dyDescent="0.2">
      <c r="B8" s="76" t="s">
        <v>124</v>
      </c>
      <c r="C8" s="77"/>
      <c r="D8" s="77"/>
      <c r="E8" s="77"/>
      <c r="F8" s="77"/>
      <c r="G8" s="77"/>
      <c r="H8" s="77"/>
      <c r="I8" s="77"/>
      <c r="J8" s="77"/>
    </row>
    <row r="9" spans="2:10" x14ac:dyDescent="0.2">
      <c r="B9" s="69"/>
      <c r="C9" s="70"/>
      <c r="D9" s="70"/>
      <c r="E9" s="75"/>
      <c r="F9" s="71"/>
      <c r="G9" s="71"/>
      <c r="H9" s="71"/>
      <c r="I9" s="71"/>
      <c r="J9" s="71"/>
    </row>
    <row r="10" spans="2:10" ht="27" customHeight="1" thickBot="1" x14ac:dyDescent="0.25">
      <c r="B10" s="74" t="s">
        <v>155</v>
      </c>
      <c r="C10" s="74"/>
      <c r="D10" s="74"/>
      <c r="E10" s="74"/>
      <c r="F10" s="74"/>
      <c r="G10" s="74"/>
      <c r="H10" s="74"/>
      <c r="I10" s="74"/>
      <c r="J10" s="74"/>
    </row>
    <row r="11" spans="2:10" s="3" customFormat="1" ht="27" customHeight="1" thickBot="1" x14ac:dyDescent="0.25">
      <c r="B11" s="44" t="s">
        <v>4</v>
      </c>
      <c r="C11" s="39" t="s">
        <v>79</v>
      </c>
      <c r="D11" s="39" t="s">
        <v>80</v>
      </c>
      <c r="E11" s="39" t="s">
        <v>81</v>
      </c>
      <c r="F11" s="42" t="s">
        <v>6</v>
      </c>
      <c r="G11" s="42" t="s">
        <v>7</v>
      </c>
      <c r="H11" s="42" t="s">
        <v>8</v>
      </c>
      <c r="I11" s="42" t="s">
        <v>9</v>
      </c>
      <c r="J11" s="43" t="s">
        <v>125</v>
      </c>
    </row>
    <row r="12" spans="2:10" x14ac:dyDescent="0.2">
      <c r="B12" s="48" t="s">
        <v>44</v>
      </c>
      <c r="C12" s="26" t="s">
        <v>104</v>
      </c>
      <c r="D12" s="26" t="s">
        <v>109</v>
      </c>
      <c r="E12" s="22" t="s">
        <v>82</v>
      </c>
      <c r="F12" s="23">
        <v>1310753.75</v>
      </c>
      <c r="G12" s="23">
        <v>1458881.97</v>
      </c>
      <c r="H12" s="23">
        <v>1395369.08</v>
      </c>
      <c r="I12" s="23">
        <v>1124666.82</v>
      </c>
      <c r="J12" s="24">
        <f>+SUM(F12:I12)</f>
        <v>5289671.62</v>
      </c>
    </row>
    <row r="13" spans="2:10" x14ac:dyDescent="0.2">
      <c r="B13" s="48"/>
      <c r="C13" s="10" t="s">
        <v>104</v>
      </c>
      <c r="D13" s="10" t="s">
        <v>110</v>
      </c>
      <c r="E13" s="11" t="s">
        <v>83</v>
      </c>
      <c r="F13" s="23">
        <v>5634962.54</v>
      </c>
      <c r="G13" s="23">
        <v>5249988.3</v>
      </c>
      <c r="H13" s="23">
        <v>5438131.9500000002</v>
      </c>
      <c r="I13" s="23">
        <v>3224075.86</v>
      </c>
      <c r="J13" s="17">
        <f>+SUM(F13:I13)</f>
        <v>19547158.649999999</v>
      </c>
    </row>
    <row r="14" spans="2:10" x14ac:dyDescent="0.2">
      <c r="B14" s="48"/>
      <c r="C14" s="10" t="s">
        <v>104</v>
      </c>
      <c r="D14" s="10" t="s">
        <v>111</v>
      </c>
      <c r="E14" s="11" t="s">
        <v>84</v>
      </c>
      <c r="F14" s="23">
        <v>478724.84</v>
      </c>
      <c r="G14" s="23">
        <v>507991.66000000003</v>
      </c>
      <c r="H14" s="23">
        <v>534386.73</v>
      </c>
      <c r="I14" s="23">
        <v>387107.30000000005</v>
      </c>
      <c r="J14" s="17">
        <f>+SUM(F14:I14)</f>
        <v>1908210.53</v>
      </c>
    </row>
    <row r="15" spans="2:10" x14ac:dyDescent="0.2">
      <c r="B15" s="48"/>
      <c r="C15" s="10" t="s">
        <v>105</v>
      </c>
      <c r="D15" s="10" t="s">
        <v>112</v>
      </c>
      <c r="E15" s="11" t="s">
        <v>85</v>
      </c>
      <c r="F15" s="32">
        <v>0</v>
      </c>
      <c r="G15" s="12">
        <v>0</v>
      </c>
      <c r="H15" s="12"/>
      <c r="I15" s="12"/>
      <c r="J15" s="17">
        <f t="shared" ref="J15:J21" si="0">+SUM(F15:I15)</f>
        <v>0</v>
      </c>
    </row>
    <row r="16" spans="2:10" x14ac:dyDescent="0.2">
      <c r="B16" s="48"/>
      <c r="C16" s="10" t="s">
        <v>105</v>
      </c>
      <c r="D16" s="10" t="s">
        <v>112</v>
      </c>
      <c r="E16" s="11" t="s">
        <v>86</v>
      </c>
      <c r="F16" s="32">
        <v>0</v>
      </c>
      <c r="G16" s="12">
        <v>0</v>
      </c>
      <c r="H16" s="12"/>
      <c r="I16" s="12"/>
      <c r="J16" s="17">
        <f t="shared" si="0"/>
        <v>0</v>
      </c>
    </row>
    <row r="17" spans="2:10" x14ac:dyDescent="0.2">
      <c r="B17" s="48"/>
      <c r="C17" s="10" t="s">
        <v>106</v>
      </c>
      <c r="D17" s="10" t="s">
        <v>113</v>
      </c>
      <c r="E17" s="11" t="s">
        <v>87</v>
      </c>
      <c r="F17" s="32">
        <v>0</v>
      </c>
      <c r="G17" s="12">
        <v>0</v>
      </c>
      <c r="H17" s="12"/>
      <c r="I17" s="12"/>
      <c r="J17" s="17">
        <f t="shared" si="0"/>
        <v>0</v>
      </c>
    </row>
    <row r="18" spans="2:10" x14ac:dyDescent="0.2">
      <c r="B18" s="48"/>
      <c r="C18" s="10" t="s">
        <v>107</v>
      </c>
      <c r="D18" s="10" t="s">
        <v>114</v>
      </c>
      <c r="E18" s="11" t="s">
        <v>88</v>
      </c>
      <c r="F18" s="32">
        <v>0</v>
      </c>
      <c r="G18" s="12">
        <v>0</v>
      </c>
      <c r="H18" s="12"/>
      <c r="I18" s="12"/>
      <c r="J18" s="17">
        <f t="shared" si="0"/>
        <v>0</v>
      </c>
    </row>
    <row r="19" spans="2:10" x14ac:dyDescent="0.2">
      <c r="B19" s="48"/>
      <c r="C19" s="10" t="s">
        <v>108</v>
      </c>
      <c r="D19" s="10" t="s">
        <v>115</v>
      </c>
      <c r="E19" s="11">
        <v>5160</v>
      </c>
      <c r="F19" s="32">
        <v>286559.69</v>
      </c>
      <c r="G19" s="12">
        <v>265679.64</v>
      </c>
      <c r="H19" s="12">
        <v>205283.98</v>
      </c>
      <c r="I19" s="12"/>
      <c r="J19" s="17">
        <f t="shared" si="0"/>
        <v>757523.31</v>
      </c>
    </row>
    <row r="20" spans="2:10" x14ac:dyDescent="0.2">
      <c r="B20" s="48"/>
      <c r="C20" s="10" t="s">
        <v>108</v>
      </c>
      <c r="D20" s="10" t="s">
        <v>116</v>
      </c>
      <c r="E20" s="11" t="s">
        <v>89</v>
      </c>
      <c r="F20" s="12">
        <v>508007.77</v>
      </c>
      <c r="G20" s="12">
        <v>572026.63</v>
      </c>
      <c r="H20" s="12">
        <v>525200.68000000005</v>
      </c>
      <c r="I20" s="12"/>
      <c r="J20" s="17">
        <f t="shared" si="0"/>
        <v>1605235.08</v>
      </c>
    </row>
    <row r="21" spans="2:10" x14ac:dyDescent="0.2">
      <c r="B21" s="48"/>
      <c r="C21" s="10" t="s">
        <v>154</v>
      </c>
      <c r="D21" s="10"/>
      <c r="E21" s="11" t="s">
        <v>122</v>
      </c>
      <c r="F21" s="12">
        <v>2976.08</v>
      </c>
      <c r="G21" s="12"/>
      <c r="H21" s="12"/>
      <c r="I21" s="12"/>
      <c r="J21" s="17">
        <f t="shared" si="0"/>
        <v>2976.08</v>
      </c>
    </row>
    <row r="22" spans="2:10" ht="16" thickBot="1" x14ac:dyDescent="0.25">
      <c r="B22" s="49"/>
      <c r="C22" s="53" t="s">
        <v>103</v>
      </c>
      <c r="D22" s="54"/>
      <c r="E22" s="55"/>
      <c r="F22" s="19">
        <f>SUM(F12:F21)</f>
        <v>8221984.6699999999</v>
      </c>
      <c r="G22" s="19">
        <f>SUM(G12:G21)</f>
        <v>8054568.1999999993</v>
      </c>
      <c r="H22" s="19">
        <f>SUM(H12:H21)</f>
        <v>8098372.4199999999</v>
      </c>
      <c r="I22" s="19">
        <f>SUM(I12:I21)</f>
        <v>4735849.9799999995</v>
      </c>
      <c r="J22" s="25">
        <f>SUM(J12:J21)</f>
        <v>29110775.269999996</v>
      </c>
    </row>
    <row r="23" spans="2:10" x14ac:dyDescent="0.2">
      <c r="B23" s="50" t="s">
        <v>55</v>
      </c>
      <c r="C23" s="13" t="s">
        <v>95</v>
      </c>
      <c r="D23" s="13" t="s">
        <v>117</v>
      </c>
      <c r="E23" s="14" t="s">
        <v>91</v>
      </c>
      <c r="F23" s="15">
        <v>3222036</v>
      </c>
      <c r="G23" s="15">
        <v>2955850</v>
      </c>
      <c r="H23" s="15">
        <v>3911691</v>
      </c>
      <c r="I23" s="15"/>
      <c r="J23" s="16">
        <f>+SUM(F23:I23)</f>
        <v>10089577</v>
      </c>
    </row>
    <row r="24" spans="2:10" x14ac:dyDescent="0.2">
      <c r="B24" s="51"/>
      <c r="C24" s="10" t="s">
        <v>96</v>
      </c>
      <c r="D24" s="10" t="s">
        <v>118</v>
      </c>
      <c r="E24" s="11" t="s">
        <v>92</v>
      </c>
      <c r="F24" s="32">
        <v>819056</v>
      </c>
      <c r="G24" s="12">
        <v>507876</v>
      </c>
      <c r="H24" s="12">
        <v>142766</v>
      </c>
      <c r="I24" s="12"/>
      <c r="J24" s="17">
        <f t="shared" ref="J24:J27" si="1">+SUM(F24:I24)</f>
        <v>1469698</v>
      </c>
    </row>
    <row r="25" spans="2:10" x14ac:dyDescent="0.2">
      <c r="B25" s="51"/>
      <c r="C25" s="10" t="s">
        <v>95</v>
      </c>
      <c r="D25" s="10" t="s">
        <v>119</v>
      </c>
      <c r="E25" s="11" t="s">
        <v>93</v>
      </c>
      <c r="F25" s="12">
        <v>515262</v>
      </c>
      <c r="G25" s="12">
        <v>503942</v>
      </c>
      <c r="H25" s="12">
        <v>1025887</v>
      </c>
      <c r="I25" s="12">
        <v>376399</v>
      </c>
      <c r="J25" s="17">
        <f t="shared" si="1"/>
        <v>2421490</v>
      </c>
    </row>
    <row r="26" spans="2:10" x14ac:dyDescent="0.2">
      <c r="B26" s="51"/>
      <c r="C26" s="10" t="s">
        <v>95</v>
      </c>
      <c r="D26" s="10" t="s">
        <v>120</v>
      </c>
      <c r="E26" s="11" t="s">
        <v>94</v>
      </c>
      <c r="F26" s="32"/>
      <c r="G26" s="12"/>
      <c r="H26" s="12"/>
      <c r="I26" s="12"/>
      <c r="J26" s="17">
        <f t="shared" si="1"/>
        <v>0</v>
      </c>
    </row>
    <row r="27" spans="2:10" x14ac:dyDescent="0.2">
      <c r="B27" s="51"/>
      <c r="C27" s="10" t="s">
        <v>97</v>
      </c>
      <c r="D27" s="10" t="s">
        <v>121</v>
      </c>
      <c r="E27" s="11"/>
      <c r="F27" s="32">
        <v>1208548</v>
      </c>
      <c r="G27" s="12">
        <v>794064</v>
      </c>
      <c r="H27" s="12"/>
      <c r="I27" s="12"/>
      <c r="J27" s="17">
        <f t="shared" si="1"/>
        <v>2002612</v>
      </c>
    </row>
    <row r="28" spans="2:10" ht="17" customHeight="1" thickBot="1" x14ac:dyDescent="0.25">
      <c r="B28" s="52"/>
      <c r="C28" s="53" t="s">
        <v>90</v>
      </c>
      <c r="D28" s="54"/>
      <c r="E28" s="55"/>
      <c r="F28" s="19">
        <f>SUM(F23:F27)</f>
        <v>5764902</v>
      </c>
      <c r="G28" s="19">
        <f>SUM(G23:G27)</f>
        <v>4761732</v>
      </c>
      <c r="H28" s="19">
        <f>SUM(H23:H27)</f>
        <v>5080344</v>
      </c>
      <c r="I28" s="19">
        <f>SUM(I23:I27)</f>
        <v>376399</v>
      </c>
      <c r="J28" s="18">
        <f>SUM(J23:J27)</f>
        <v>15983377</v>
      </c>
    </row>
    <row r="29" spans="2:10" x14ac:dyDescent="0.2">
      <c r="B29" s="56" t="s">
        <v>71</v>
      </c>
      <c r="C29" s="57"/>
      <c r="D29" s="58"/>
      <c r="E29" s="22" t="s">
        <v>122</v>
      </c>
      <c r="F29" s="23">
        <v>853918.68000000028</v>
      </c>
      <c r="G29" s="23">
        <v>683802.49000000022</v>
      </c>
      <c r="H29" s="23">
        <v>541901.92000000004</v>
      </c>
      <c r="I29" s="23">
        <v>135497.04999999999</v>
      </c>
      <c r="J29" s="24">
        <f>+SUM(F29:I29)</f>
        <v>2215120.14</v>
      </c>
    </row>
    <row r="30" spans="2:10" x14ac:dyDescent="0.2">
      <c r="B30" s="45" t="s">
        <v>39</v>
      </c>
      <c r="C30" s="46"/>
      <c r="D30" s="47"/>
      <c r="E30" s="11" t="s">
        <v>122</v>
      </c>
      <c r="F30" s="23">
        <v>762715.6100000001</v>
      </c>
      <c r="G30" s="12">
        <v>892790.90000000014</v>
      </c>
      <c r="H30" s="12">
        <v>755953.45</v>
      </c>
      <c r="I30" s="12">
        <v>333369.19999999995</v>
      </c>
      <c r="J30" s="17">
        <f t="shared" ref="J30:J36" si="2">+SUM(F30:I30)</f>
        <v>2744829.16</v>
      </c>
    </row>
    <row r="31" spans="2:10" x14ac:dyDescent="0.2">
      <c r="B31" s="45" t="s">
        <v>54</v>
      </c>
      <c r="C31" s="46"/>
      <c r="D31" s="47"/>
      <c r="E31" s="11" t="s">
        <v>122</v>
      </c>
      <c r="F31" s="23">
        <v>643712.59000000008</v>
      </c>
      <c r="G31" s="12">
        <v>571209.24999999988</v>
      </c>
      <c r="H31" s="12">
        <v>391941.71999999991</v>
      </c>
      <c r="I31" s="12">
        <v>165832.95000000001</v>
      </c>
      <c r="J31" s="17">
        <f t="shared" si="2"/>
        <v>1772696.5099999998</v>
      </c>
    </row>
    <row r="32" spans="2:10" x14ac:dyDescent="0.2">
      <c r="B32" s="45" t="s">
        <v>78</v>
      </c>
      <c r="C32" s="46"/>
      <c r="D32" s="47"/>
      <c r="E32" s="11" t="s">
        <v>122</v>
      </c>
      <c r="F32" s="23">
        <v>611941.47</v>
      </c>
      <c r="G32" s="12">
        <v>538091</v>
      </c>
      <c r="H32" s="12">
        <v>306492.61</v>
      </c>
      <c r="I32" s="12">
        <v>144363.65</v>
      </c>
      <c r="J32" s="17">
        <f t="shared" si="2"/>
        <v>1600888.73</v>
      </c>
    </row>
    <row r="33" spans="2:10" x14ac:dyDescent="0.2">
      <c r="B33" s="45" t="s">
        <v>75</v>
      </c>
      <c r="C33" s="46"/>
      <c r="D33" s="47"/>
      <c r="E33" s="11" t="s">
        <v>122</v>
      </c>
      <c r="F33" s="23">
        <v>88816</v>
      </c>
      <c r="G33" s="12">
        <v>58037.869999999995</v>
      </c>
      <c r="H33" s="12">
        <v>71081.17</v>
      </c>
      <c r="I33" s="12">
        <v>10091.150000000001</v>
      </c>
      <c r="J33" s="17">
        <f t="shared" si="2"/>
        <v>228026.18999999997</v>
      </c>
    </row>
    <row r="34" spans="2:10" x14ac:dyDescent="0.2">
      <c r="B34" s="45" t="s">
        <v>12</v>
      </c>
      <c r="C34" s="46"/>
      <c r="D34" s="47"/>
      <c r="E34" s="11" t="s">
        <v>122</v>
      </c>
      <c r="F34" s="23">
        <v>32388.33</v>
      </c>
      <c r="G34" s="12">
        <v>56682.06</v>
      </c>
      <c r="H34" s="12">
        <v>52779.159999999996</v>
      </c>
      <c r="I34" s="12">
        <v>26635.34</v>
      </c>
      <c r="J34" s="17">
        <f t="shared" si="2"/>
        <v>168484.88999999998</v>
      </c>
    </row>
    <row r="35" spans="2:10" x14ac:dyDescent="0.2">
      <c r="B35" s="45" t="s">
        <v>76</v>
      </c>
      <c r="C35" s="46"/>
      <c r="D35" s="47"/>
      <c r="E35" s="11" t="s">
        <v>122</v>
      </c>
      <c r="F35" s="23">
        <v>7365.41</v>
      </c>
      <c r="G35" s="12">
        <v>7774.5700000000006</v>
      </c>
      <c r="H35" s="12">
        <v>8589.5999999999985</v>
      </c>
      <c r="I35" s="12">
        <v>4279.16</v>
      </c>
      <c r="J35" s="17">
        <f t="shared" si="2"/>
        <v>28008.739999999998</v>
      </c>
    </row>
    <row r="36" spans="2:10" x14ac:dyDescent="0.2">
      <c r="B36" s="45" t="s">
        <v>40</v>
      </c>
      <c r="C36" s="46"/>
      <c r="D36" s="47"/>
      <c r="E36" s="11" t="s">
        <v>122</v>
      </c>
      <c r="F36" s="23">
        <v>470.46</v>
      </c>
      <c r="G36" s="12">
        <v>3685.53</v>
      </c>
      <c r="H36" s="12">
        <v>4533</v>
      </c>
      <c r="I36" s="12">
        <v>3681.39</v>
      </c>
      <c r="J36" s="17">
        <f t="shared" si="2"/>
        <v>12370.38</v>
      </c>
    </row>
    <row r="37" spans="2:10" ht="16" thickBot="1" x14ac:dyDescent="0.25">
      <c r="B37" s="62" t="s">
        <v>98</v>
      </c>
      <c r="C37" s="63"/>
      <c r="D37" s="63"/>
      <c r="E37" s="63"/>
      <c r="F37" s="20">
        <f>SUM(F29:F36)</f>
        <v>3001328.5500000007</v>
      </c>
      <c r="G37" s="20">
        <f>SUM(G29:G36)</f>
        <v>2812073.67</v>
      </c>
      <c r="H37" s="20">
        <f>SUM(H29:H36)</f>
        <v>2133272.6300000004</v>
      </c>
      <c r="I37" s="20">
        <f>SUM(I29:I36)</f>
        <v>823749.89</v>
      </c>
      <c r="J37" s="18">
        <f>SUM(J29:J36)</f>
        <v>8770424.7400000021</v>
      </c>
    </row>
    <row r="38" spans="2:10" ht="26" customHeight="1" thickBot="1" x14ac:dyDescent="0.25">
      <c r="B38" s="59" t="s">
        <v>99</v>
      </c>
      <c r="C38" s="60"/>
      <c r="D38" s="60"/>
      <c r="E38" s="60"/>
      <c r="F38" s="36">
        <f>+F22+F28+F37</f>
        <v>16988215.219999999</v>
      </c>
      <c r="G38" s="36">
        <f>+G22+G28+G37</f>
        <v>15628373.869999999</v>
      </c>
      <c r="H38" s="36">
        <f>+H22+H28+H37</f>
        <v>15311989.050000001</v>
      </c>
      <c r="I38" s="36">
        <f>+I22+I28+I37</f>
        <v>5935998.8699999992</v>
      </c>
      <c r="J38" s="37">
        <f>+J22+J28+J37</f>
        <v>53864577.009999998</v>
      </c>
    </row>
    <row r="39" spans="2:10" x14ac:dyDescent="0.2">
      <c r="B39" s="6"/>
    </row>
    <row r="40" spans="2:10" x14ac:dyDescent="0.2">
      <c r="B40" s="21" t="s">
        <v>100</v>
      </c>
    </row>
    <row r="41" spans="2:10" x14ac:dyDescent="0.2">
      <c r="B41" s="61" t="s">
        <v>123</v>
      </c>
      <c r="C41" s="61"/>
      <c r="D41" s="61"/>
      <c r="E41" s="61"/>
      <c r="F41" s="61"/>
      <c r="G41" s="61"/>
      <c r="H41" s="61"/>
      <c r="I41" s="61"/>
      <c r="J41" s="61"/>
    </row>
    <row r="42" spans="2:10" x14ac:dyDescent="0.2">
      <c r="B42" s="61" t="s">
        <v>101</v>
      </c>
      <c r="C42" s="61"/>
      <c r="D42" s="61"/>
      <c r="E42" s="61"/>
      <c r="F42" s="61"/>
      <c r="G42" s="61"/>
      <c r="H42" s="61"/>
      <c r="I42" s="61"/>
      <c r="J42" s="61"/>
    </row>
    <row r="43" spans="2:10" x14ac:dyDescent="0.2">
      <c r="B43" s="61" t="s">
        <v>102</v>
      </c>
      <c r="C43" s="61"/>
      <c r="D43" s="61"/>
      <c r="E43" s="61"/>
      <c r="F43" s="61"/>
      <c r="G43" s="61"/>
      <c r="H43" s="61"/>
      <c r="I43" s="61"/>
      <c r="J43" s="61"/>
    </row>
  </sheetData>
  <autoFilter ref="B11:J38" xr:uid="{3E79AA48-1EA8-A749-B22E-9DFEA107AD5A}"/>
  <mergeCells count="24">
    <mergeCell ref="B38:E38"/>
    <mergeCell ref="B41:J41"/>
    <mergeCell ref="B42:J42"/>
    <mergeCell ref="B43:J43"/>
    <mergeCell ref="B37:E37"/>
    <mergeCell ref="B34:D34"/>
    <mergeCell ref="B35:D35"/>
    <mergeCell ref="B36:D36"/>
    <mergeCell ref="B10:J10"/>
    <mergeCell ref="B12:B22"/>
    <mergeCell ref="B23:B28"/>
    <mergeCell ref="C22:E22"/>
    <mergeCell ref="C28:E28"/>
    <mergeCell ref="B29:D29"/>
    <mergeCell ref="B30:D30"/>
    <mergeCell ref="B31:D31"/>
    <mergeCell ref="B32:D32"/>
    <mergeCell ref="B33:D33"/>
    <mergeCell ref="B8:J8"/>
    <mergeCell ref="B2:J2"/>
    <mergeCell ref="B3:J3"/>
    <mergeCell ref="B4:J4"/>
    <mergeCell ref="B5:J5"/>
    <mergeCell ref="B6:J6"/>
  </mergeCells>
  <pageMargins left="0.7" right="0.7" top="0.75" bottom="0.75" header="0.3" footer="0.3"/>
  <pageSetup paperSize="9" scale="42" orientation="portrait" horizontalDpi="0" verticalDpi="0"/>
  <ignoredErrors>
    <ignoredError sqref="J19" formulaRange="1"/>
    <ignoredError sqref="J28 J22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07CD9-012A-7542-9AB5-E7D065F38F70}">
  <dimension ref="B1:J108"/>
  <sheetViews>
    <sheetView showGridLines="0" zoomScale="140" zoomScaleNormal="140" workbookViewId="0">
      <pane ySplit="12" topLeftCell="A20" activePane="bottomLeft" state="frozen"/>
      <selection pane="bottomLeft" activeCell="D31" sqref="D31"/>
    </sheetView>
  </sheetViews>
  <sheetFormatPr baseColWidth="10" defaultRowHeight="15" x14ac:dyDescent="0.2"/>
  <cols>
    <col min="1" max="1" width="1.83203125" style="1" customWidth="1"/>
    <col min="2" max="2" width="14.83203125" style="8" customWidth="1"/>
    <col min="3" max="3" width="20.83203125" style="9" customWidth="1"/>
    <col min="4" max="4" width="30.83203125" style="9" customWidth="1"/>
    <col min="5" max="9" width="17.83203125" style="7" customWidth="1"/>
    <col min="10" max="16384" width="10.83203125" style="1"/>
  </cols>
  <sheetData>
    <row r="1" spans="2:9" ht="8" customHeight="1" x14ac:dyDescent="0.2">
      <c r="B1" s="4"/>
      <c r="C1" s="1"/>
      <c r="D1" s="1"/>
      <c r="E1" s="5"/>
      <c r="F1" s="5"/>
      <c r="G1" s="5"/>
      <c r="H1" s="5"/>
      <c r="I1" s="5"/>
    </row>
    <row r="2" spans="2:9" ht="12" customHeight="1" x14ac:dyDescent="0.2">
      <c r="B2" s="67"/>
      <c r="C2" s="67"/>
      <c r="D2" s="67"/>
      <c r="E2" s="67"/>
      <c r="F2" s="67"/>
      <c r="G2" s="67"/>
      <c r="H2" s="67"/>
      <c r="I2" s="67"/>
    </row>
    <row r="3" spans="2:9" ht="16" customHeight="1" x14ac:dyDescent="0.2">
      <c r="B3" s="67" t="s">
        <v>0</v>
      </c>
      <c r="C3" s="67"/>
      <c r="D3" s="67"/>
      <c r="E3" s="67"/>
      <c r="F3" s="67"/>
      <c r="G3" s="67"/>
      <c r="H3" s="67"/>
      <c r="I3" s="67"/>
    </row>
    <row r="4" spans="2:9" ht="16" customHeight="1" x14ac:dyDescent="0.2">
      <c r="B4" s="67" t="s">
        <v>1</v>
      </c>
      <c r="C4" s="67"/>
      <c r="D4" s="67"/>
      <c r="E4" s="67"/>
      <c r="F4" s="67"/>
      <c r="G4" s="67"/>
      <c r="H4" s="67"/>
      <c r="I4" s="67"/>
    </row>
    <row r="5" spans="2:9" ht="16" customHeight="1" x14ac:dyDescent="0.2">
      <c r="B5" s="67" t="s">
        <v>2</v>
      </c>
      <c r="C5" s="67"/>
      <c r="D5" s="67"/>
      <c r="E5" s="67"/>
      <c r="F5" s="67"/>
      <c r="G5" s="67"/>
      <c r="H5" s="67"/>
      <c r="I5" s="67"/>
    </row>
    <row r="6" spans="2:9" ht="16" customHeight="1" x14ac:dyDescent="0.2">
      <c r="B6" s="67" t="s">
        <v>3</v>
      </c>
      <c r="C6" s="67"/>
      <c r="D6" s="67"/>
      <c r="E6" s="67"/>
      <c r="F6" s="67"/>
      <c r="G6" s="67"/>
      <c r="H6" s="67"/>
      <c r="I6" s="67"/>
    </row>
    <row r="7" spans="2:9" x14ac:dyDescent="0.2">
      <c r="B7" s="68" t="s">
        <v>162</v>
      </c>
      <c r="C7" s="68"/>
      <c r="D7" s="68"/>
      <c r="E7" s="68"/>
      <c r="F7" s="68"/>
      <c r="G7" s="68"/>
      <c r="H7" s="68"/>
      <c r="I7" s="68"/>
    </row>
    <row r="8" spans="2:9" x14ac:dyDescent="0.2">
      <c r="B8" s="69"/>
      <c r="C8" s="70"/>
      <c r="D8" s="70"/>
      <c r="E8" s="71"/>
      <c r="F8" s="71"/>
      <c r="G8" s="71"/>
      <c r="H8" s="71"/>
      <c r="I8" s="71"/>
    </row>
    <row r="9" spans="2:9" ht="32" customHeight="1" x14ac:dyDescent="0.2">
      <c r="B9" s="72" t="s">
        <v>124</v>
      </c>
      <c r="C9" s="73"/>
      <c r="D9" s="73"/>
      <c r="E9" s="73"/>
      <c r="F9" s="73"/>
      <c r="G9" s="73"/>
      <c r="H9" s="73"/>
      <c r="I9" s="73"/>
    </row>
    <row r="10" spans="2:9" x14ac:dyDescent="0.2">
      <c r="B10" s="69"/>
      <c r="C10" s="70"/>
      <c r="D10" s="70"/>
      <c r="E10" s="71"/>
      <c r="F10" s="71"/>
      <c r="G10" s="71"/>
      <c r="H10" s="71"/>
      <c r="I10" s="71"/>
    </row>
    <row r="11" spans="2:9" ht="27" customHeight="1" thickBot="1" x14ac:dyDescent="0.25">
      <c r="B11" s="74" t="s">
        <v>155</v>
      </c>
      <c r="C11" s="74"/>
      <c r="D11" s="74"/>
      <c r="E11" s="74"/>
      <c r="F11" s="74"/>
      <c r="G11" s="74"/>
      <c r="H11" s="74"/>
      <c r="I11" s="74"/>
    </row>
    <row r="12" spans="2:9" s="3" customFormat="1" ht="33" customHeight="1" thickBot="1" x14ac:dyDescent="0.25">
      <c r="B12" s="38" t="s">
        <v>13</v>
      </c>
      <c r="C12" s="39" t="s">
        <v>4</v>
      </c>
      <c r="D12" s="40" t="s">
        <v>5</v>
      </c>
      <c r="E12" s="41" t="s">
        <v>6</v>
      </c>
      <c r="F12" s="42" t="s">
        <v>7</v>
      </c>
      <c r="G12" s="42" t="s">
        <v>8</v>
      </c>
      <c r="H12" s="42" t="s">
        <v>9</v>
      </c>
      <c r="I12" s="43" t="s">
        <v>125</v>
      </c>
    </row>
    <row r="13" spans="2:9" x14ac:dyDescent="0.2">
      <c r="B13" s="35">
        <v>5030</v>
      </c>
      <c r="C13" s="34" t="s">
        <v>12</v>
      </c>
      <c r="D13" s="33" t="s">
        <v>142</v>
      </c>
      <c r="E13" s="29">
        <v>19804.740000000002</v>
      </c>
      <c r="F13" s="29">
        <v>24207.78</v>
      </c>
      <c r="G13" s="27">
        <v>30074.07</v>
      </c>
      <c r="H13" s="27">
        <v>11060.08</v>
      </c>
      <c r="I13" s="28">
        <v>85146.67</v>
      </c>
    </row>
    <row r="14" spans="2:9" x14ac:dyDescent="0.2">
      <c r="B14" s="35">
        <v>5036</v>
      </c>
      <c r="C14" s="34" t="s">
        <v>12</v>
      </c>
      <c r="D14" s="33" t="s">
        <v>143</v>
      </c>
      <c r="E14" s="29"/>
      <c r="F14" s="29">
        <v>4053.89</v>
      </c>
      <c r="G14" s="27">
        <v>4280.7</v>
      </c>
      <c r="H14" s="27">
        <v>516.29999999999995</v>
      </c>
      <c r="I14" s="28">
        <v>8850.89</v>
      </c>
    </row>
    <row r="15" spans="2:9" x14ac:dyDescent="0.2">
      <c r="B15" s="35">
        <v>5761</v>
      </c>
      <c r="C15" s="34" t="s">
        <v>12</v>
      </c>
      <c r="D15" s="33" t="s">
        <v>144</v>
      </c>
      <c r="E15" s="29"/>
      <c r="F15" s="29">
        <v>3271.12</v>
      </c>
      <c r="G15" s="27">
        <v>4572.46</v>
      </c>
      <c r="H15" s="27">
        <v>5865.6900000000005</v>
      </c>
      <c r="I15" s="28">
        <v>13709.27</v>
      </c>
    </row>
    <row r="16" spans="2:9" x14ac:dyDescent="0.2">
      <c r="B16" s="35">
        <v>5809</v>
      </c>
      <c r="C16" s="34" t="s">
        <v>12</v>
      </c>
      <c r="D16" s="33" t="s">
        <v>10</v>
      </c>
      <c r="E16" s="29">
        <v>12273.279999999999</v>
      </c>
      <c r="F16" s="29">
        <v>24869.67</v>
      </c>
      <c r="G16" s="27">
        <v>13851.93</v>
      </c>
      <c r="H16" s="27">
        <v>9193.27</v>
      </c>
      <c r="I16" s="28">
        <v>60188.149999999994</v>
      </c>
    </row>
    <row r="17" spans="2:9" x14ac:dyDescent="0.2">
      <c r="B17" s="35">
        <v>5861</v>
      </c>
      <c r="C17" s="34" t="s">
        <v>12</v>
      </c>
      <c r="D17" s="33" t="s">
        <v>11</v>
      </c>
      <c r="E17" s="29">
        <v>310.31</v>
      </c>
      <c r="F17" s="29">
        <v>279.60000000000002</v>
      </c>
      <c r="G17" s="27"/>
      <c r="H17" s="27"/>
      <c r="I17" s="28">
        <v>589.91000000000008</v>
      </c>
    </row>
    <row r="18" spans="2:9" x14ac:dyDescent="0.2">
      <c r="B18" s="35">
        <v>15092</v>
      </c>
      <c r="C18" s="34" t="s">
        <v>39</v>
      </c>
      <c r="D18" s="33" t="s">
        <v>14</v>
      </c>
      <c r="E18" s="29">
        <v>7209.2300000000005</v>
      </c>
      <c r="F18" s="29">
        <v>8729.59</v>
      </c>
      <c r="G18" s="27">
        <v>11332.470000000001</v>
      </c>
      <c r="H18" s="27">
        <v>8731.48</v>
      </c>
      <c r="I18" s="28">
        <v>36002.770000000004</v>
      </c>
    </row>
    <row r="19" spans="2:9" x14ac:dyDescent="0.2">
      <c r="B19" s="35">
        <v>15097</v>
      </c>
      <c r="C19" s="34" t="s">
        <v>39</v>
      </c>
      <c r="D19" s="33" t="s">
        <v>15</v>
      </c>
      <c r="E19" s="29">
        <v>20884.850000000002</v>
      </c>
      <c r="F19" s="29">
        <v>21504.440000000002</v>
      </c>
      <c r="G19" s="27">
        <v>12326.05</v>
      </c>
      <c r="H19" s="27">
        <v>1019.75</v>
      </c>
      <c r="I19" s="28">
        <v>55735.090000000011</v>
      </c>
    </row>
    <row r="20" spans="2:9" x14ac:dyDescent="0.2">
      <c r="B20" s="35">
        <v>15104</v>
      </c>
      <c r="C20" s="34" t="s">
        <v>39</v>
      </c>
      <c r="D20" s="33" t="s">
        <v>145</v>
      </c>
      <c r="E20" s="29"/>
      <c r="F20" s="29">
        <v>916.91</v>
      </c>
      <c r="G20" s="27"/>
      <c r="H20" s="27"/>
      <c r="I20" s="28">
        <v>916.91</v>
      </c>
    </row>
    <row r="21" spans="2:9" x14ac:dyDescent="0.2">
      <c r="B21" s="35">
        <v>15106</v>
      </c>
      <c r="C21" s="34" t="s">
        <v>39</v>
      </c>
      <c r="D21" s="33" t="s">
        <v>146</v>
      </c>
      <c r="E21" s="29"/>
      <c r="F21" s="29"/>
      <c r="G21" s="27">
        <v>25</v>
      </c>
      <c r="H21" s="27">
        <v>137</v>
      </c>
      <c r="I21" s="28">
        <v>162</v>
      </c>
    </row>
    <row r="22" spans="2:9" x14ac:dyDescent="0.2">
      <c r="B22" s="35">
        <v>15180</v>
      </c>
      <c r="C22" s="34" t="s">
        <v>39</v>
      </c>
      <c r="D22" s="33" t="s">
        <v>16</v>
      </c>
      <c r="E22" s="29">
        <v>23000.260000000002</v>
      </c>
      <c r="F22" s="29">
        <v>10654.91</v>
      </c>
      <c r="G22" s="27">
        <v>26168.36</v>
      </c>
      <c r="H22" s="27">
        <v>4130</v>
      </c>
      <c r="I22" s="28">
        <v>63953.53</v>
      </c>
    </row>
    <row r="23" spans="2:9" x14ac:dyDescent="0.2">
      <c r="B23" s="35">
        <v>15183</v>
      </c>
      <c r="C23" s="34" t="s">
        <v>39</v>
      </c>
      <c r="D23" s="33" t="s">
        <v>17</v>
      </c>
      <c r="E23" s="29">
        <v>1563.1</v>
      </c>
      <c r="F23" s="29">
        <v>535.46</v>
      </c>
      <c r="G23" s="27">
        <v>662.7</v>
      </c>
      <c r="H23" s="27">
        <v>200</v>
      </c>
      <c r="I23" s="28">
        <v>2961.26</v>
      </c>
    </row>
    <row r="24" spans="2:9" x14ac:dyDescent="0.2">
      <c r="B24" s="35">
        <v>15187</v>
      </c>
      <c r="C24" s="34" t="s">
        <v>39</v>
      </c>
      <c r="D24" s="33" t="s">
        <v>18</v>
      </c>
      <c r="E24" s="29">
        <v>13050.900000000001</v>
      </c>
      <c r="F24" s="29">
        <v>14401.98</v>
      </c>
      <c r="G24" s="27">
        <v>14733.599999999999</v>
      </c>
      <c r="H24" s="27">
        <v>9454.56</v>
      </c>
      <c r="I24" s="28">
        <v>51641.039999999994</v>
      </c>
    </row>
    <row r="25" spans="2:9" x14ac:dyDescent="0.2">
      <c r="B25" s="35">
        <v>15215</v>
      </c>
      <c r="C25" s="34" t="s">
        <v>39</v>
      </c>
      <c r="D25" s="33" t="s">
        <v>19</v>
      </c>
      <c r="E25" s="29">
        <v>23339.99</v>
      </c>
      <c r="F25" s="29">
        <v>19360.349999999999</v>
      </c>
      <c r="G25" s="27">
        <v>35234.660000000003</v>
      </c>
      <c r="H25" s="27">
        <v>15526.250000000002</v>
      </c>
      <c r="I25" s="28">
        <v>93461.25</v>
      </c>
    </row>
    <row r="26" spans="2:9" x14ac:dyDescent="0.2">
      <c r="B26" s="35">
        <v>15248</v>
      </c>
      <c r="C26" s="34" t="s">
        <v>39</v>
      </c>
      <c r="D26" s="33" t="s">
        <v>156</v>
      </c>
      <c r="E26" s="29"/>
      <c r="F26" s="29">
        <v>2679.51</v>
      </c>
      <c r="G26" s="27"/>
      <c r="H26" s="27"/>
      <c r="I26" s="28">
        <v>2679.51</v>
      </c>
    </row>
    <row r="27" spans="2:9" x14ac:dyDescent="0.2">
      <c r="B27" s="35">
        <v>15296</v>
      </c>
      <c r="C27" s="34" t="s">
        <v>39</v>
      </c>
      <c r="D27" s="33" t="s">
        <v>20</v>
      </c>
      <c r="E27" s="29">
        <v>9763.14</v>
      </c>
      <c r="F27" s="29">
        <v>9061.7900000000009</v>
      </c>
      <c r="G27" s="27">
        <v>15061.140000000001</v>
      </c>
      <c r="H27" s="27">
        <v>3388.37</v>
      </c>
      <c r="I27" s="28">
        <v>37274.44</v>
      </c>
    </row>
    <row r="28" spans="2:9" x14ac:dyDescent="0.2">
      <c r="B28" s="35">
        <v>15362</v>
      </c>
      <c r="C28" s="34" t="s">
        <v>39</v>
      </c>
      <c r="D28" s="33" t="s">
        <v>126</v>
      </c>
      <c r="E28" s="29">
        <v>4581.0599999999995</v>
      </c>
      <c r="F28" s="29">
        <v>1393.55</v>
      </c>
      <c r="G28" s="27">
        <v>3203.42</v>
      </c>
      <c r="H28" s="27">
        <v>2981.3</v>
      </c>
      <c r="I28" s="28">
        <v>12159.329999999998</v>
      </c>
    </row>
    <row r="29" spans="2:9" x14ac:dyDescent="0.2">
      <c r="B29" s="35">
        <v>15368</v>
      </c>
      <c r="C29" s="34" t="s">
        <v>39</v>
      </c>
      <c r="D29" s="33" t="s">
        <v>21</v>
      </c>
      <c r="E29" s="29">
        <v>30993.52</v>
      </c>
      <c r="F29" s="29">
        <v>25649.809999999998</v>
      </c>
      <c r="G29" s="27">
        <v>13293.12</v>
      </c>
      <c r="H29" s="27">
        <v>3972.2</v>
      </c>
      <c r="I29" s="28">
        <v>73908.649999999994</v>
      </c>
    </row>
    <row r="30" spans="2:9" x14ac:dyDescent="0.2">
      <c r="B30" s="35">
        <v>15403</v>
      </c>
      <c r="C30" s="34" t="s">
        <v>39</v>
      </c>
      <c r="D30" s="33" t="s">
        <v>22</v>
      </c>
      <c r="E30" s="29">
        <v>17382.499999999996</v>
      </c>
      <c r="F30" s="29">
        <v>32202.93</v>
      </c>
      <c r="G30" s="27">
        <v>20488.88</v>
      </c>
      <c r="H30" s="27">
        <v>5199.1099999999997</v>
      </c>
      <c r="I30" s="28">
        <v>75273.42</v>
      </c>
    </row>
    <row r="31" spans="2:9" x14ac:dyDescent="0.2">
      <c r="B31" s="35">
        <v>15464</v>
      </c>
      <c r="C31" s="34" t="s">
        <v>39</v>
      </c>
      <c r="D31" s="33" t="s">
        <v>23</v>
      </c>
      <c r="E31" s="29">
        <v>12643.73</v>
      </c>
      <c r="F31" s="29">
        <v>33509.480000000003</v>
      </c>
      <c r="G31" s="27">
        <v>56979.329999999994</v>
      </c>
      <c r="H31" s="27">
        <v>27160.46</v>
      </c>
      <c r="I31" s="28">
        <v>130293</v>
      </c>
    </row>
    <row r="32" spans="2:9" x14ac:dyDescent="0.2">
      <c r="B32" s="35">
        <v>15466</v>
      </c>
      <c r="C32" s="34" t="s">
        <v>39</v>
      </c>
      <c r="D32" s="33" t="s">
        <v>127</v>
      </c>
      <c r="E32" s="29">
        <v>2972.67</v>
      </c>
      <c r="F32" s="29">
        <v>4784.0199999999995</v>
      </c>
      <c r="G32" s="27">
        <v>10134.5</v>
      </c>
      <c r="H32" s="27">
        <v>5171.0499999999993</v>
      </c>
      <c r="I32" s="28">
        <v>23062.239999999998</v>
      </c>
    </row>
    <row r="33" spans="2:9" x14ac:dyDescent="0.2">
      <c r="B33" s="35">
        <v>15476</v>
      </c>
      <c r="C33" s="34" t="s">
        <v>39</v>
      </c>
      <c r="D33" s="33" t="s">
        <v>24</v>
      </c>
      <c r="E33" s="29">
        <v>13564.98</v>
      </c>
      <c r="F33" s="29">
        <v>10015.109999999999</v>
      </c>
      <c r="G33" s="27">
        <v>15733.310000000001</v>
      </c>
      <c r="H33" s="27">
        <v>9474.91</v>
      </c>
      <c r="I33" s="28">
        <v>48788.31</v>
      </c>
    </row>
    <row r="34" spans="2:9" x14ac:dyDescent="0.2">
      <c r="B34" s="35">
        <v>15516</v>
      </c>
      <c r="C34" s="34" t="s">
        <v>39</v>
      </c>
      <c r="D34" s="33" t="s">
        <v>25</v>
      </c>
      <c r="E34" s="29">
        <v>34765.479999999996</v>
      </c>
      <c r="F34" s="29">
        <v>56424.17</v>
      </c>
      <c r="G34" s="27">
        <v>94704.27</v>
      </c>
      <c r="H34" s="27">
        <v>47418.18</v>
      </c>
      <c r="I34" s="28">
        <v>233312.09999999998</v>
      </c>
    </row>
    <row r="35" spans="2:9" x14ac:dyDescent="0.2">
      <c r="B35" s="35">
        <v>15537</v>
      </c>
      <c r="C35" s="34" t="s">
        <v>39</v>
      </c>
      <c r="D35" s="33" t="s">
        <v>26</v>
      </c>
      <c r="E35" s="29">
        <v>1564.0399999999997</v>
      </c>
      <c r="F35" s="29">
        <v>1457.37</v>
      </c>
      <c r="G35" s="27">
        <v>1870.63</v>
      </c>
      <c r="H35" s="27">
        <v>685.08</v>
      </c>
      <c r="I35" s="28">
        <v>5577.12</v>
      </c>
    </row>
    <row r="36" spans="2:9" x14ac:dyDescent="0.2">
      <c r="B36" s="35">
        <v>15542</v>
      </c>
      <c r="C36" s="34" t="s">
        <v>39</v>
      </c>
      <c r="D36" s="33" t="s">
        <v>147</v>
      </c>
      <c r="E36" s="29">
        <v>391.06</v>
      </c>
      <c r="F36" s="29"/>
      <c r="G36" s="27"/>
      <c r="H36" s="27"/>
      <c r="I36" s="28">
        <v>391.06</v>
      </c>
    </row>
    <row r="37" spans="2:9" x14ac:dyDescent="0.2">
      <c r="B37" s="35">
        <v>15600</v>
      </c>
      <c r="C37" s="34" t="s">
        <v>39</v>
      </c>
      <c r="D37" s="33" t="s">
        <v>27</v>
      </c>
      <c r="E37" s="29">
        <v>61154.880000000005</v>
      </c>
      <c r="F37" s="29">
        <v>67364.510000000009</v>
      </c>
      <c r="G37" s="27">
        <v>8855.4500000000007</v>
      </c>
      <c r="H37" s="27">
        <v>4148.9699999999993</v>
      </c>
      <c r="I37" s="28">
        <v>141523.81000000003</v>
      </c>
    </row>
    <row r="38" spans="2:9" x14ac:dyDescent="0.2">
      <c r="B38" s="35">
        <v>15632</v>
      </c>
      <c r="C38" s="34" t="s">
        <v>39</v>
      </c>
      <c r="D38" s="33" t="s">
        <v>128</v>
      </c>
      <c r="E38" s="29">
        <v>8610.2999999999993</v>
      </c>
      <c r="F38" s="29">
        <v>6975</v>
      </c>
      <c r="G38" s="27">
        <v>4551.78</v>
      </c>
      <c r="H38" s="27">
        <v>1972.34</v>
      </c>
      <c r="I38" s="28">
        <v>22109.42</v>
      </c>
    </row>
    <row r="39" spans="2:9" x14ac:dyDescent="0.2">
      <c r="B39" s="35">
        <v>15646</v>
      </c>
      <c r="C39" s="34" t="s">
        <v>39</v>
      </c>
      <c r="D39" s="33" t="s">
        <v>28</v>
      </c>
      <c r="E39" s="29">
        <v>144114.28999999995</v>
      </c>
      <c r="F39" s="29">
        <v>143989.15000000002</v>
      </c>
      <c r="G39" s="27">
        <v>29709.63</v>
      </c>
      <c r="H39" s="27">
        <v>1530.7199999999998</v>
      </c>
      <c r="I39" s="28">
        <v>319343.78999999992</v>
      </c>
    </row>
    <row r="40" spans="2:9" x14ac:dyDescent="0.2">
      <c r="B40" s="35">
        <v>15673</v>
      </c>
      <c r="C40" s="34" t="s">
        <v>39</v>
      </c>
      <c r="D40" s="33" t="s">
        <v>29</v>
      </c>
      <c r="E40" s="29">
        <v>15610.77</v>
      </c>
      <c r="F40" s="29">
        <v>12913.11</v>
      </c>
      <c r="G40" s="27">
        <v>6490.61</v>
      </c>
      <c r="H40" s="27">
        <v>3210.83</v>
      </c>
      <c r="I40" s="28">
        <v>38225.32</v>
      </c>
    </row>
    <row r="41" spans="2:9" x14ac:dyDescent="0.2">
      <c r="B41" s="35">
        <v>15686</v>
      </c>
      <c r="C41" s="34" t="s">
        <v>39</v>
      </c>
      <c r="D41" s="33" t="s">
        <v>157</v>
      </c>
      <c r="E41" s="29"/>
      <c r="F41" s="29"/>
      <c r="G41" s="27"/>
      <c r="H41" s="27">
        <v>1570.71</v>
      </c>
      <c r="I41" s="28">
        <v>1570.71</v>
      </c>
    </row>
    <row r="42" spans="2:9" x14ac:dyDescent="0.2">
      <c r="B42" s="35">
        <v>15720</v>
      </c>
      <c r="C42" s="34" t="s">
        <v>39</v>
      </c>
      <c r="D42" s="33" t="s">
        <v>148</v>
      </c>
      <c r="E42" s="29">
        <v>7144.25</v>
      </c>
      <c r="F42" s="29">
        <v>8024.7</v>
      </c>
      <c r="G42" s="27">
        <v>7162.12</v>
      </c>
      <c r="H42" s="27"/>
      <c r="I42" s="28">
        <v>22331.07</v>
      </c>
    </row>
    <row r="43" spans="2:9" x14ac:dyDescent="0.2">
      <c r="B43" s="35">
        <v>15723</v>
      </c>
      <c r="C43" s="34" t="s">
        <v>39</v>
      </c>
      <c r="D43" s="33" t="s">
        <v>30</v>
      </c>
      <c r="E43" s="29">
        <v>12537.68</v>
      </c>
      <c r="F43" s="29">
        <v>36885.630000000005</v>
      </c>
      <c r="G43" s="27">
        <v>14919.18</v>
      </c>
      <c r="H43" s="27">
        <v>8430.64</v>
      </c>
      <c r="I43" s="28">
        <v>72773.13</v>
      </c>
    </row>
    <row r="44" spans="2:9" x14ac:dyDescent="0.2">
      <c r="B44" s="35">
        <v>15757</v>
      </c>
      <c r="C44" s="34" t="s">
        <v>39</v>
      </c>
      <c r="D44" s="33" t="s">
        <v>31</v>
      </c>
      <c r="E44" s="29">
        <v>59950.710000000014</v>
      </c>
      <c r="F44" s="29">
        <v>75324.2</v>
      </c>
      <c r="G44" s="27">
        <v>61227.05</v>
      </c>
      <c r="H44" s="27">
        <v>32212.139999999996</v>
      </c>
      <c r="I44" s="28">
        <v>228714.1</v>
      </c>
    </row>
    <row r="45" spans="2:9" x14ac:dyDescent="0.2">
      <c r="B45" s="35">
        <v>15755</v>
      </c>
      <c r="C45" s="34" t="s">
        <v>39</v>
      </c>
      <c r="D45" s="33" t="s">
        <v>32</v>
      </c>
      <c r="E45" s="29">
        <v>120807.33</v>
      </c>
      <c r="F45" s="29">
        <v>108020.91000000002</v>
      </c>
      <c r="G45" s="27">
        <v>68771.929999999993</v>
      </c>
      <c r="H45" s="27">
        <v>43134.65</v>
      </c>
      <c r="I45" s="28">
        <v>340734.82000000007</v>
      </c>
    </row>
    <row r="46" spans="2:9" x14ac:dyDescent="0.2">
      <c r="B46" s="35">
        <v>15759</v>
      </c>
      <c r="C46" s="34" t="s">
        <v>39</v>
      </c>
      <c r="D46" s="33" t="s">
        <v>33</v>
      </c>
      <c r="E46" s="29">
        <v>20037.650000000001</v>
      </c>
      <c r="F46" s="29">
        <v>49022.540000000008</v>
      </c>
      <c r="G46" s="27">
        <v>51063.4</v>
      </c>
      <c r="H46" s="27">
        <v>18742.919999999998</v>
      </c>
      <c r="I46" s="28">
        <v>138866.51</v>
      </c>
    </row>
    <row r="47" spans="2:9" x14ac:dyDescent="0.2">
      <c r="B47" s="35">
        <v>15790</v>
      </c>
      <c r="C47" s="34" t="s">
        <v>39</v>
      </c>
      <c r="D47" s="33" t="s">
        <v>34</v>
      </c>
      <c r="E47" s="29">
        <v>40761.100000000006</v>
      </c>
      <c r="F47" s="29">
        <v>52242.530000000013</v>
      </c>
      <c r="G47" s="27">
        <v>75199.310000000012</v>
      </c>
      <c r="H47" s="27">
        <v>33058.869999999995</v>
      </c>
      <c r="I47" s="28">
        <v>201261.81000000003</v>
      </c>
    </row>
    <row r="48" spans="2:9" x14ac:dyDescent="0.2">
      <c r="B48" s="35">
        <v>15820</v>
      </c>
      <c r="C48" s="34" t="s">
        <v>39</v>
      </c>
      <c r="D48" s="33" t="s">
        <v>35</v>
      </c>
      <c r="E48" s="29">
        <v>36259.620000000003</v>
      </c>
      <c r="F48" s="29">
        <v>42379.87</v>
      </c>
      <c r="G48" s="27">
        <v>52812.26</v>
      </c>
      <c r="H48" s="27">
        <v>25839.329999999998</v>
      </c>
      <c r="I48" s="28">
        <v>157291.07999999999</v>
      </c>
    </row>
    <row r="49" spans="2:9" x14ac:dyDescent="0.2">
      <c r="B49" s="35">
        <v>15001</v>
      </c>
      <c r="C49" s="34" t="s">
        <v>39</v>
      </c>
      <c r="D49" s="33" t="s">
        <v>36</v>
      </c>
      <c r="E49" s="29">
        <v>2407.0699999999997</v>
      </c>
      <c r="F49" s="29">
        <v>14258.32</v>
      </c>
      <c r="G49" s="27">
        <v>20390.25</v>
      </c>
      <c r="H49" s="27">
        <v>6303.51</v>
      </c>
      <c r="I49" s="28">
        <v>43359.15</v>
      </c>
    </row>
    <row r="50" spans="2:9" x14ac:dyDescent="0.2">
      <c r="B50" s="35">
        <v>15837</v>
      </c>
      <c r="C50" s="34" t="s">
        <v>39</v>
      </c>
      <c r="D50" s="33" t="s">
        <v>37</v>
      </c>
      <c r="E50" s="29">
        <v>14031.650000000001</v>
      </c>
      <c r="F50" s="29">
        <v>13176.720000000001</v>
      </c>
      <c r="G50" s="27">
        <v>7965.58</v>
      </c>
      <c r="H50" s="27">
        <v>4262.2800000000007</v>
      </c>
      <c r="I50" s="28">
        <v>39436.230000000003</v>
      </c>
    </row>
    <row r="51" spans="2:9" x14ac:dyDescent="0.2">
      <c r="B51" s="35">
        <v>15842</v>
      </c>
      <c r="C51" s="34" t="s">
        <v>39</v>
      </c>
      <c r="D51" s="33" t="s">
        <v>38</v>
      </c>
      <c r="E51" s="29">
        <v>1617.8</v>
      </c>
      <c r="F51" s="29">
        <v>8932.33</v>
      </c>
      <c r="G51" s="27">
        <v>14883.46</v>
      </c>
      <c r="H51" s="27">
        <v>4301.59</v>
      </c>
      <c r="I51" s="28">
        <v>29735.179999999997</v>
      </c>
    </row>
    <row r="52" spans="2:9" x14ac:dyDescent="0.2">
      <c r="B52" s="35">
        <v>19110</v>
      </c>
      <c r="C52" s="34" t="s">
        <v>40</v>
      </c>
      <c r="D52" s="33" t="s">
        <v>149</v>
      </c>
      <c r="E52" s="29">
        <v>351.46</v>
      </c>
      <c r="F52" s="29">
        <v>3685.53</v>
      </c>
      <c r="G52" s="27">
        <v>4533</v>
      </c>
      <c r="H52" s="27">
        <v>3681.39</v>
      </c>
      <c r="I52" s="28">
        <v>12251.38</v>
      </c>
    </row>
    <row r="53" spans="2:9" x14ac:dyDescent="0.2">
      <c r="B53" s="35">
        <v>19130</v>
      </c>
      <c r="C53" s="34" t="s">
        <v>40</v>
      </c>
      <c r="D53" s="33" t="s">
        <v>158</v>
      </c>
      <c r="E53" s="29">
        <v>119</v>
      </c>
      <c r="F53" s="29"/>
      <c r="G53" s="27"/>
      <c r="H53" s="27"/>
      <c r="I53" s="28">
        <v>119</v>
      </c>
    </row>
    <row r="54" spans="2:9" x14ac:dyDescent="0.2">
      <c r="B54" s="35">
        <v>20013</v>
      </c>
      <c r="C54" s="34" t="s">
        <v>44</v>
      </c>
      <c r="D54" s="33" t="s">
        <v>150</v>
      </c>
      <c r="E54" s="29"/>
      <c r="F54" s="29"/>
      <c r="G54" s="27">
        <v>315420.73</v>
      </c>
      <c r="H54" s="27">
        <v>340853.33999999997</v>
      </c>
      <c r="I54" s="28">
        <v>656274.06999999995</v>
      </c>
    </row>
    <row r="55" spans="2:9" x14ac:dyDescent="0.2">
      <c r="B55" s="35">
        <v>20045</v>
      </c>
      <c r="C55" s="34" t="s">
        <v>44</v>
      </c>
      <c r="D55" s="33" t="s">
        <v>41</v>
      </c>
      <c r="E55" s="29">
        <v>5634962.54</v>
      </c>
      <c r="F55" s="29">
        <v>5249988.3</v>
      </c>
      <c r="G55" s="27">
        <v>5122711.22</v>
      </c>
      <c r="H55" s="27">
        <v>2883222.52</v>
      </c>
      <c r="I55" s="28">
        <v>18890884.579999998</v>
      </c>
    </row>
    <row r="56" spans="2:9" x14ac:dyDescent="0.2">
      <c r="B56" s="35">
        <v>20178</v>
      </c>
      <c r="C56" s="34" t="s">
        <v>44</v>
      </c>
      <c r="D56" s="33" t="s">
        <v>159</v>
      </c>
      <c r="E56" s="29">
        <v>0</v>
      </c>
      <c r="F56" s="29"/>
      <c r="G56" s="27"/>
      <c r="H56" s="27"/>
      <c r="I56" s="28">
        <v>0</v>
      </c>
    </row>
    <row r="57" spans="2:9" x14ac:dyDescent="0.2">
      <c r="B57" s="35">
        <v>20250</v>
      </c>
      <c r="C57" s="34" t="s">
        <v>44</v>
      </c>
      <c r="D57" s="33" t="s">
        <v>42</v>
      </c>
      <c r="E57" s="29">
        <v>794567.46</v>
      </c>
      <c r="F57" s="29">
        <v>837706.27</v>
      </c>
      <c r="G57" s="27">
        <v>730484.66</v>
      </c>
      <c r="H57" s="27"/>
      <c r="I57" s="28">
        <v>2362758.39</v>
      </c>
    </row>
    <row r="58" spans="2:9" x14ac:dyDescent="0.2">
      <c r="B58" s="35">
        <v>20400</v>
      </c>
      <c r="C58" s="34" t="s">
        <v>44</v>
      </c>
      <c r="D58" s="33" t="s">
        <v>43</v>
      </c>
      <c r="E58" s="29">
        <v>1792454.67</v>
      </c>
      <c r="F58" s="29">
        <v>1966873.6300000001</v>
      </c>
      <c r="G58" s="27">
        <v>1929755.8099999998</v>
      </c>
      <c r="H58" s="27">
        <v>1511774.12</v>
      </c>
      <c r="I58" s="28">
        <v>7200858.2299999995</v>
      </c>
    </row>
    <row r="59" spans="2:9" x14ac:dyDescent="0.2">
      <c r="B59" s="35">
        <v>23466</v>
      </c>
      <c r="C59" s="34" t="s">
        <v>78</v>
      </c>
      <c r="D59" s="33" t="s">
        <v>129</v>
      </c>
      <c r="E59" s="29">
        <v>46844.979999999996</v>
      </c>
      <c r="F59" s="29">
        <v>209085.43</v>
      </c>
      <c r="G59" s="27">
        <v>34471.160000000003</v>
      </c>
      <c r="H59" s="27">
        <v>73679.39</v>
      </c>
      <c r="I59" s="28">
        <v>364080.95999999996</v>
      </c>
    </row>
    <row r="60" spans="2:9" x14ac:dyDescent="0.2">
      <c r="B60" s="35">
        <v>23580</v>
      </c>
      <c r="C60" s="34" t="s">
        <v>78</v>
      </c>
      <c r="D60" s="33" t="s">
        <v>45</v>
      </c>
      <c r="E60" s="29">
        <v>565096.49</v>
      </c>
      <c r="F60" s="29">
        <v>329005.56999999995</v>
      </c>
      <c r="G60" s="27">
        <v>272021.45</v>
      </c>
      <c r="H60" s="27">
        <v>70684.259999999995</v>
      </c>
      <c r="I60" s="28">
        <v>1236807.77</v>
      </c>
    </row>
    <row r="61" spans="2:9" x14ac:dyDescent="0.2">
      <c r="B61" s="35">
        <v>25148</v>
      </c>
      <c r="C61" s="34" t="s">
        <v>54</v>
      </c>
      <c r="D61" s="33" t="s">
        <v>130</v>
      </c>
      <c r="E61" s="29">
        <v>10284.42</v>
      </c>
      <c r="F61" s="29">
        <v>8646</v>
      </c>
      <c r="G61" s="27">
        <v>9029.0499999999993</v>
      </c>
      <c r="H61" s="27"/>
      <c r="I61" s="28">
        <v>27959.469999999998</v>
      </c>
    </row>
    <row r="62" spans="2:9" x14ac:dyDescent="0.2">
      <c r="B62" s="35">
        <v>25200</v>
      </c>
      <c r="C62" s="34" t="s">
        <v>54</v>
      </c>
      <c r="D62" s="33" t="s">
        <v>46</v>
      </c>
      <c r="E62" s="29">
        <v>4109.6000000000004</v>
      </c>
      <c r="F62" s="29">
        <v>9617.2599999999984</v>
      </c>
      <c r="G62" s="27">
        <v>4070.9999999999995</v>
      </c>
      <c r="H62" s="27">
        <v>1948.5100000000002</v>
      </c>
      <c r="I62" s="28">
        <v>19746.369999999995</v>
      </c>
    </row>
    <row r="63" spans="2:9" x14ac:dyDescent="0.2">
      <c r="B63" s="35">
        <v>25224</v>
      </c>
      <c r="C63" s="34" t="s">
        <v>54</v>
      </c>
      <c r="D63" s="33" t="s">
        <v>47</v>
      </c>
      <c r="E63" s="29">
        <v>156858.96000000002</v>
      </c>
      <c r="F63" s="29">
        <v>137534.68999999997</v>
      </c>
      <c r="G63" s="27">
        <v>120874.40999999997</v>
      </c>
      <c r="H63" s="27">
        <v>53610.340000000004</v>
      </c>
      <c r="I63" s="28">
        <v>468878.4</v>
      </c>
    </row>
    <row r="64" spans="2:9" x14ac:dyDescent="0.2">
      <c r="B64" s="35">
        <v>25317</v>
      </c>
      <c r="C64" s="34" t="s">
        <v>54</v>
      </c>
      <c r="D64" s="33" t="s">
        <v>48</v>
      </c>
      <c r="E64" s="29">
        <v>135862.88000000003</v>
      </c>
      <c r="F64" s="29">
        <v>143058.31999999998</v>
      </c>
      <c r="G64" s="27">
        <v>46367.62</v>
      </c>
      <c r="H64" s="27">
        <v>340.87</v>
      </c>
      <c r="I64" s="28">
        <v>325629.69</v>
      </c>
    </row>
    <row r="65" spans="2:9" x14ac:dyDescent="0.2">
      <c r="B65" s="35">
        <v>25326</v>
      </c>
      <c r="C65" s="34" t="s">
        <v>54</v>
      </c>
      <c r="D65" s="33" t="s">
        <v>160</v>
      </c>
      <c r="E65" s="29"/>
      <c r="F65" s="29">
        <v>271.8</v>
      </c>
      <c r="G65" s="27"/>
      <c r="H65" s="27"/>
      <c r="I65" s="28">
        <v>271.8</v>
      </c>
    </row>
    <row r="66" spans="2:9" x14ac:dyDescent="0.2">
      <c r="B66" s="35">
        <v>25368</v>
      </c>
      <c r="C66" s="34" t="s">
        <v>54</v>
      </c>
      <c r="D66" s="33" t="s">
        <v>151</v>
      </c>
      <c r="E66" s="29"/>
      <c r="F66" s="29">
        <v>753.48</v>
      </c>
      <c r="G66" s="27"/>
      <c r="H66" s="27"/>
      <c r="I66" s="28">
        <v>753.48</v>
      </c>
    </row>
    <row r="67" spans="2:9" x14ac:dyDescent="0.2">
      <c r="B67" s="35">
        <v>25407</v>
      </c>
      <c r="C67" s="34" t="s">
        <v>54</v>
      </c>
      <c r="D67" s="33" t="s">
        <v>49</v>
      </c>
      <c r="E67" s="29">
        <v>145709.91</v>
      </c>
      <c r="F67" s="29">
        <v>126595.98999999999</v>
      </c>
      <c r="G67" s="27">
        <v>92081.189999999988</v>
      </c>
      <c r="H67" s="27">
        <v>36980.629999999997</v>
      </c>
      <c r="I67" s="28">
        <v>401367.72000000003</v>
      </c>
    </row>
    <row r="68" spans="2:9" x14ac:dyDescent="0.2">
      <c r="B68" s="35">
        <v>25426</v>
      </c>
      <c r="C68" s="34" t="s">
        <v>54</v>
      </c>
      <c r="D68" s="33" t="s">
        <v>161</v>
      </c>
      <c r="E68" s="29"/>
      <c r="F68" s="29"/>
      <c r="G68" s="27">
        <v>-0.02</v>
      </c>
      <c r="H68" s="27"/>
      <c r="I68" s="28">
        <v>-0.02</v>
      </c>
    </row>
    <row r="69" spans="2:9" x14ac:dyDescent="0.2">
      <c r="B69" s="35">
        <v>25513</v>
      </c>
      <c r="C69" s="34" t="s">
        <v>54</v>
      </c>
      <c r="D69" s="33" t="s">
        <v>50</v>
      </c>
      <c r="E69" s="29">
        <v>4550.3099999999995</v>
      </c>
      <c r="F69" s="29">
        <v>69.040000000000006</v>
      </c>
      <c r="G69" s="27"/>
      <c r="H69" s="27"/>
      <c r="I69" s="28">
        <v>4619.3499999999995</v>
      </c>
    </row>
    <row r="70" spans="2:9" x14ac:dyDescent="0.2">
      <c r="B70" s="35">
        <v>25781</v>
      </c>
      <c r="C70" s="34" t="s">
        <v>54</v>
      </c>
      <c r="D70" s="33" t="s">
        <v>51</v>
      </c>
      <c r="E70" s="29">
        <v>158693.58999999997</v>
      </c>
      <c r="F70" s="29">
        <v>113002.34000000001</v>
      </c>
      <c r="G70" s="27">
        <v>100006.23</v>
      </c>
      <c r="H70" s="27">
        <v>67269.77</v>
      </c>
      <c r="I70" s="28">
        <v>438971.93</v>
      </c>
    </row>
    <row r="71" spans="2:9" x14ac:dyDescent="0.2">
      <c r="B71" s="35">
        <v>25793</v>
      </c>
      <c r="C71" s="34" t="s">
        <v>54</v>
      </c>
      <c r="D71" s="33" t="s">
        <v>52</v>
      </c>
      <c r="E71" s="29">
        <v>19235.55</v>
      </c>
      <c r="F71" s="29">
        <v>12856.470000000001</v>
      </c>
      <c r="G71" s="27">
        <v>17882.440000000002</v>
      </c>
      <c r="H71" s="27">
        <v>4990.96</v>
      </c>
      <c r="I71" s="28">
        <v>54965.420000000006</v>
      </c>
    </row>
    <row r="72" spans="2:9" x14ac:dyDescent="0.2">
      <c r="B72" s="35">
        <v>25873</v>
      </c>
      <c r="C72" s="34" t="s">
        <v>54</v>
      </c>
      <c r="D72" s="33" t="s">
        <v>131</v>
      </c>
      <c r="E72" s="29">
        <v>2653.91</v>
      </c>
      <c r="F72" s="29">
        <v>12957.53</v>
      </c>
      <c r="G72" s="27">
        <v>1089.8</v>
      </c>
      <c r="H72" s="27">
        <v>641.87</v>
      </c>
      <c r="I72" s="28">
        <v>17343.11</v>
      </c>
    </row>
    <row r="73" spans="2:9" x14ac:dyDescent="0.2">
      <c r="B73" s="35">
        <v>25899</v>
      </c>
      <c r="C73" s="34" t="s">
        <v>54</v>
      </c>
      <c r="D73" s="33" t="s">
        <v>53</v>
      </c>
      <c r="E73" s="29">
        <v>5753.46</v>
      </c>
      <c r="F73" s="29">
        <v>5846.33</v>
      </c>
      <c r="G73" s="27">
        <v>540</v>
      </c>
      <c r="H73" s="27">
        <v>50</v>
      </c>
      <c r="I73" s="28">
        <v>12189.79</v>
      </c>
    </row>
    <row r="74" spans="2:9" x14ac:dyDescent="0.2">
      <c r="B74" s="35">
        <v>44035</v>
      </c>
      <c r="C74" s="34" t="s">
        <v>55</v>
      </c>
      <c r="D74" s="33" t="s">
        <v>56</v>
      </c>
      <c r="E74" s="29">
        <v>1026099</v>
      </c>
      <c r="F74" s="29">
        <v>1086631</v>
      </c>
      <c r="G74" s="27">
        <v>1221240</v>
      </c>
      <c r="H74" s="27">
        <v>0</v>
      </c>
      <c r="I74" s="28">
        <v>3333970</v>
      </c>
    </row>
    <row r="75" spans="2:9" x14ac:dyDescent="0.2">
      <c r="B75" s="35">
        <v>44078</v>
      </c>
      <c r="C75" s="34" t="s">
        <v>55</v>
      </c>
      <c r="D75" s="33" t="s">
        <v>57</v>
      </c>
      <c r="E75" s="29">
        <v>3919747</v>
      </c>
      <c r="F75" s="29">
        <v>3167225</v>
      </c>
      <c r="G75" s="27">
        <v>3716338</v>
      </c>
      <c r="H75" s="27">
        <v>376399</v>
      </c>
      <c r="I75" s="28">
        <v>11179709</v>
      </c>
    </row>
    <row r="76" spans="2:9" x14ac:dyDescent="0.2">
      <c r="B76" s="35">
        <v>44378</v>
      </c>
      <c r="C76" s="34" t="s">
        <v>55</v>
      </c>
      <c r="D76" s="33" t="s">
        <v>132</v>
      </c>
      <c r="E76" s="29">
        <v>819056</v>
      </c>
      <c r="F76" s="29">
        <v>507876</v>
      </c>
      <c r="G76" s="27">
        <v>142766</v>
      </c>
      <c r="H76" s="27"/>
      <c r="I76" s="28">
        <v>1469698</v>
      </c>
    </row>
    <row r="77" spans="2:9" x14ac:dyDescent="0.2">
      <c r="B77" s="35" t="e">
        <v>#N/A</v>
      </c>
      <c r="C77" s="34" t="s">
        <v>71</v>
      </c>
      <c r="D77" s="33" t="s">
        <v>58</v>
      </c>
      <c r="E77" s="29">
        <v>8112.08</v>
      </c>
      <c r="F77" s="29">
        <v>2942.8</v>
      </c>
      <c r="G77" s="27"/>
      <c r="H77" s="27">
        <v>727.82</v>
      </c>
      <c r="I77" s="28">
        <v>11782.7</v>
      </c>
    </row>
    <row r="78" spans="2:9" x14ac:dyDescent="0.2">
      <c r="B78" s="35">
        <v>54099</v>
      </c>
      <c r="C78" s="34" t="s">
        <v>71</v>
      </c>
      <c r="D78" s="33" t="s">
        <v>59</v>
      </c>
      <c r="E78" s="29">
        <v>51077.020000000011</v>
      </c>
      <c r="F78" s="29">
        <v>54840.12</v>
      </c>
      <c r="G78" s="27">
        <v>52133.249999999993</v>
      </c>
      <c r="H78" s="27">
        <v>2793.94</v>
      </c>
      <c r="I78" s="28">
        <v>160844.33000000002</v>
      </c>
    </row>
    <row r="79" spans="2:9" x14ac:dyDescent="0.2">
      <c r="B79" s="35">
        <v>54172</v>
      </c>
      <c r="C79" s="34" t="s">
        <v>71</v>
      </c>
      <c r="D79" s="33" t="s">
        <v>133</v>
      </c>
      <c r="E79" s="29">
        <v>1807.31</v>
      </c>
      <c r="F79" s="29">
        <v>1333.9299999999998</v>
      </c>
      <c r="G79" s="27">
        <v>3736.14</v>
      </c>
      <c r="H79" s="27"/>
      <c r="I79" s="28">
        <v>6877.3799999999992</v>
      </c>
    </row>
    <row r="80" spans="2:9" x14ac:dyDescent="0.2">
      <c r="B80" s="35">
        <v>54174</v>
      </c>
      <c r="C80" s="34" t="s">
        <v>71</v>
      </c>
      <c r="D80" s="33" t="s">
        <v>60</v>
      </c>
      <c r="E80" s="29">
        <v>5146.6299999999992</v>
      </c>
      <c r="F80" s="29">
        <v>5415.34</v>
      </c>
      <c r="G80" s="27">
        <v>6209.8399999999992</v>
      </c>
      <c r="H80" s="27"/>
      <c r="I80" s="28">
        <v>16771.809999999998</v>
      </c>
    </row>
    <row r="81" spans="2:9" x14ac:dyDescent="0.2">
      <c r="B81" s="35">
        <v>54001</v>
      </c>
      <c r="C81" s="34" t="s">
        <v>71</v>
      </c>
      <c r="D81" s="33" t="s">
        <v>61</v>
      </c>
      <c r="E81" s="29">
        <v>104824.26999999999</v>
      </c>
      <c r="F81" s="29">
        <v>95846.170000000013</v>
      </c>
      <c r="G81" s="27">
        <v>46992.029999999992</v>
      </c>
      <c r="H81" s="27">
        <v>16329.460000000001</v>
      </c>
      <c r="I81" s="28">
        <v>263991.93</v>
      </c>
    </row>
    <row r="82" spans="2:9" x14ac:dyDescent="0.2">
      <c r="B82" s="35">
        <v>54239</v>
      </c>
      <c r="C82" s="34" t="s">
        <v>71</v>
      </c>
      <c r="D82" s="33" t="s">
        <v>134</v>
      </c>
      <c r="E82" s="29">
        <v>22710.65</v>
      </c>
      <c r="F82" s="29">
        <v>21117.74</v>
      </c>
      <c r="G82" s="27">
        <v>19284.7</v>
      </c>
      <c r="H82" s="27"/>
      <c r="I82" s="28">
        <v>63113.09</v>
      </c>
    </row>
    <row r="83" spans="2:9" x14ac:dyDescent="0.2">
      <c r="B83" s="35">
        <v>54261</v>
      </c>
      <c r="C83" s="34" t="s">
        <v>71</v>
      </c>
      <c r="D83" s="33" t="s">
        <v>62</v>
      </c>
      <c r="E83" s="29">
        <v>190917.45000000004</v>
      </c>
      <c r="F83" s="29">
        <v>118457.88999999997</v>
      </c>
      <c r="G83" s="27">
        <v>65479.8</v>
      </c>
      <c r="H83" s="27">
        <v>19549.400000000001</v>
      </c>
      <c r="I83" s="28">
        <v>394404.54000000004</v>
      </c>
    </row>
    <row r="84" spans="2:9" x14ac:dyDescent="0.2">
      <c r="B84" s="35">
        <v>54347</v>
      </c>
      <c r="C84" s="34" t="s">
        <v>71</v>
      </c>
      <c r="D84" s="33" t="s">
        <v>63</v>
      </c>
      <c r="E84" s="29">
        <v>2550.0299999999997</v>
      </c>
      <c r="F84" s="29">
        <v>1116.26</v>
      </c>
      <c r="G84" s="27">
        <v>7445.81</v>
      </c>
      <c r="H84" s="27">
        <v>1776.37</v>
      </c>
      <c r="I84" s="28">
        <v>12888.470000000001</v>
      </c>
    </row>
    <row r="85" spans="2:9" x14ac:dyDescent="0.2">
      <c r="B85" s="35">
        <v>54377</v>
      </c>
      <c r="C85" s="34" t="s">
        <v>71</v>
      </c>
      <c r="D85" s="33" t="s">
        <v>64</v>
      </c>
      <c r="E85" s="29">
        <v>1965.84</v>
      </c>
      <c r="F85" s="29">
        <v>2838.57</v>
      </c>
      <c r="G85" s="27">
        <v>5653.3899999999994</v>
      </c>
      <c r="H85" s="27"/>
      <c r="I85" s="28">
        <v>10457.799999999999</v>
      </c>
    </row>
    <row r="86" spans="2:9" x14ac:dyDescent="0.2">
      <c r="B86" s="35">
        <v>54405</v>
      </c>
      <c r="C86" s="34" t="s">
        <v>71</v>
      </c>
      <c r="D86" s="33" t="s">
        <v>135</v>
      </c>
      <c r="E86" s="29">
        <v>30.64</v>
      </c>
      <c r="F86" s="29">
        <v>417.83000000000004</v>
      </c>
      <c r="G86" s="27">
        <v>714.15</v>
      </c>
      <c r="H86" s="27"/>
      <c r="I86" s="28">
        <v>1162.6199999999999</v>
      </c>
    </row>
    <row r="87" spans="2:9" x14ac:dyDescent="0.2">
      <c r="B87" s="35">
        <v>54518</v>
      </c>
      <c r="C87" s="34" t="s">
        <v>71</v>
      </c>
      <c r="D87" s="33" t="s">
        <v>136</v>
      </c>
      <c r="E87" s="29">
        <v>8909.9</v>
      </c>
      <c r="F87" s="29"/>
      <c r="G87" s="27"/>
      <c r="H87" s="27"/>
      <c r="I87" s="28">
        <v>8909.9</v>
      </c>
    </row>
    <row r="88" spans="2:9" x14ac:dyDescent="0.2">
      <c r="B88" s="35">
        <v>54520</v>
      </c>
      <c r="C88" s="34" t="s">
        <v>71</v>
      </c>
      <c r="D88" s="33" t="s">
        <v>137</v>
      </c>
      <c r="E88" s="29">
        <v>5477.98</v>
      </c>
      <c r="F88" s="29">
        <v>10189.530000000001</v>
      </c>
      <c r="G88" s="27"/>
      <c r="H88" s="27"/>
      <c r="I88" s="28">
        <v>15667.51</v>
      </c>
    </row>
    <row r="89" spans="2:9" x14ac:dyDescent="0.2">
      <c r="B89" s="35">
        <v>54660</v>
      </c>
      <c r="C89" s="34" t="s">
        <v>71</v>
      </c>
      <c r="D89" s="33" t="s">
        <v>65</v>
      </c>
      <c r="E89" s="29">
        <v>30421.989999999998</v>
      </c>
      <c r="F89" s="29">
        <v>6353.09</v>
      </c>
      <c r="G89" s="27">
        <v>2856.55</v>
      </c>
      <c r="H89" s="27">
        <v>1130.05</v>
      </c>
      <c r="I89" s="28">
        <v>40761.680000000008</v>
      </c>
    </row>
    <row r="90" spans="2:9" x14ac:dyDescent="0.2">
      <c r="B90" s="35">
        <v>54673</v>
      </c>
      <c r="C90" s="34" t="s">
        <v>71</v>
      </c>
      <c r="D90" s="33" t="s">
        <v>66</v>
      </c>
      <c r="E90" s="29">
        <v>35072.699999999997</v>
      </c>
      <c r="F90" s="29">
        <v>32873.609999999993</v>
      </c>
      <c r="G90" s="27">
        <v>23022.480000000003</v>
      </c>
      <c r="H90" s="27">
        <v>8631.2800000000007</v>
      </c>
      <c r="I90" s="28">
        <v>99600.07</v>
      </c>
    </row>
    <row r="91" spans="2:9" x14ac:dyDescent="0.2">
      <c r="B91" s="35">
        <v>54680</v>
      </c>
      <c r="C91" s="34" t="s">
        <v>71</v>
      </c>
      <c r="D91" s="33" t="s">
        <v>67</v>
      </c>
      <c r="E91" s="29">
        <v>35790.910000000003</v>
      </c>
      <c r="F91" s="29">
        <v>7965.5499999999993</v>
      </c>
      <c r="G91" s="27">
        <v>4853.16</v>
      </c>
      <c r="H91" s="27">
        <v>1323.48</v>
      </c>
      <c r="I91" s="28">
        <v>49933.100000000013</v>
      </c>
    </row>
    <row r="92" spans="2:9" x14ac:dyDescent="0.2">
      <c r="B92" s="35">
        <v>54720</v>
      </c>
      <c r="C92" s="34" t="s">
        <v>71</v>
      </c>
      <c r="D92" s="33" t="s">
        <v>68</v>
      </c>
      <c r="E92" s="29">
        <v>318274.7</v>
      </c>
      <c r="F92" s="29">
        <v>287802.34000000003</v>
      </c>
      <c r="G92" s="27">
        <v>285351.59999999998</v>
      </c>
      <c r="H92" s="27">
        <v>59401.380000000005</v>
      </c>
      <c r="I92" s="28">
        <v>950830.02</v>
      </c>
    </row>
    <row r="93" spans="2:9" x14ac:dyDescent="0.2">
      <c r="B93" s="35">
        <v>54810</v>
      </c>
      <c r="C93" s="34" t="s">
        <v>71</v>
      </c>
      <c r="D93" s="33" t="s">
        <v>69</v>
      </c>
      <c r="E93" s="29">
        <v>13509.859999999999</v>
      </c>
      <c r="F93" s="29">
        <v>17780.350000000002</v>
      </c>
      <c r="G93" s="27">
        <v>9215.01</v>
      </c>
      <c r="H93" s="27">
        <v>23509.37</v>
      </c>
      <c r="I93" s="28">
        <v>64014.59</v>
      </c>
    </row>
    <row r="94" spans="2:9" x14ac:dyDescent="0.2">
      <c r="B94" s="35">
        <v>54820</v>
      </c>
      <c r="C94" s="34" t="s">
        <v>71</v>
      </c>
      <c r="D94" s="33" t="s">
        <v>70</v>
      </c>
      <c r="E94" s="29">
        <v>17318.719999999998</v>
      </c>
      <c r="F94" s="29">
        <v>16511.37</v>
      </c>
      <c r="G94" s="27">
        <v>8954.01</v>
      </c>
      <c r="H94" s="27">
        <v>324.5</v>
      </c>
      <c r="I94" s="28">
        <v>43108.6</v>
      </c>
    </row>
    <row r="95" spans="2:9" x14ac:dyDescent="0.2">
      <c r="B95" s="35">
        <v>68020</v>
      </c>
      <c r="C95" s="34" t="s">
        <v>75</v>
      </c>
      <c r="D95" s="33" t="s">
        <v>138</v>
      </c>
      <c r="E95" s="29">
        <v>696.61</v>
      </c>
      <c r="F95" s="29"/>
      <c r="G95" s="27">
        <v>1015.2</v>
      </c>
      <c r="H95" s="27">
        <v>2337.87</v>
      </c>
      <c r="I95" s="28">
        <v>4049.68</v>
      </c>
    </row>
    <row r="96" spans="2:9" x14ac:dyDescent="0.2">
      <c r="B96" s="35">
        <v>68147</v>
      </c>
      <c r="C96" s="34" t="s">
        <v>75</v>
      </c>
      <c r="D96" s="33" t="s">
        <v>139</v>
      </c>
      <c r="E96" s="29">
        <v>619.05999999999995</v>
      </c>
      <c r="F96" s="29">
        <v>2713.0299999999997</v>
      </c>
      <c r="G96" s="27">
        <v>1078.8900000000001</v>
      </c>
      <c r="H96" s="27"/>
      <c r="I96" s="28">
        <v>4410.9799999999996</v>
      </c>
    </row>
    <row r="97" spans="2:10" x14ac:dyDescent="0.2">
      <c r="B97" s="35">
        <v>68235</v>
      </c>
      <c r="C97" s="34" t="s">
        <v>75</v>
      </c>
      <c r="D97" s="33" t="s">
        <v>152</v>
      </c>
      <c r="E97" s="29">
        <v>21792</v>
      </c>
      <c r="F97" s="29"/>
      <c r="G97" s="27"/>
      <c r="H97" s="27"/>
      <c r="I97" s="28">
        <v>21792</v>
      </c>
    </row>
    <row r="98" spans="2:10" x14ac:dyDescent="0.2">
      <c r="B98" s="35">
        <v>68266</v>
      </c>
      <c r="C98" s="34" t="s">
        <v>75</v>
      </c>
      <c r="D98" s="33" t="s">
        <v>72</v>
      </c>
      <c r="E98" s="29">
        <v>7325.0499999999993</v>
      </c>
      <c r="F98" s="29">
        <v>2794.5699999999997</v>
      </c>
      <c r="G98" s="27">
        <v>16120.870000000003</v>
      </c>
      <c r="H98" s="27">
        <v>1222.17</v>
      </c>
      <c r="I98" s="28">
        <v>27462.660000000003</v>
      </c>
    </row>
    <row r="99" spans="2:10" x14ac:dyDescent="0.2">
      <c r="B99" s="35">
        <v>68385</v>
      </c>
      <c r="C99" s="34" t="s">
        <v>75</v>
      </c>
      <c r="D99" s="33" t="s">
        <v>73</v>
      </c>
      <c r="E99" s="29">
        <v>35353.39</v>
      </c>
      <c r="F99" s="29">
        <v>51353.56</v>
      </c>
      <c r="G99" s="27">
        <v>50572.97</v>
      </c>
      <c r="H99" s="27">
        <v>5000</v>
      </c>
      <c r="I99" s="28">
        <v>142279.91999999998</v>
      </c>
    </row>
    <row r="100" spans="2:10" x14ac:dyDescent="0.2">
      <c r="B100" s="35">
        <v>68686</v>
      </c>
      <c r="C100" s="34" t="s">
        <v>75</v>
      </c>
      <c r="D100" s="33" t="s">
        <v>140</v>
      </c>
      <c r="E100" s="29">
        <v>934.43000000000006</v>
      </c>
      <c r="F100" s="29">
        <v>1176.71</v>
      </c>
      <c r="G100" s="27">
        <v>2057.31</v>
      </c>
      <c r="H100" s="27">
        <v>1531.1100000000001</v>
      </c>
      <c r="I100" s="28">
        <v>5699.5600000000013</v>
      </c>
    </row>
    <row r="101" spans="2:10" x14ac:dyDescent="0.2">
      <c r="B101" s="35">
        <v>68861</v>
      </c>
      <c r="C101" s="34" t="s">
        <v>75</v>
      </c>
      <c r="D101" s="33" t="s">
        <v>74</v>
      </c>
      <c r="E101" s="29">
        <v>22095.46</v>
      </c>
      <c r="F101" s="29"/>
      <c r="G101" s="27">
        <v>235.93</v>
      </c>
      <c r="H101" s="27"/>
      <c r="I101" s="28">
        <v>22331.39</v>
      </c>
    </row>
    <row r="102" spans="2:10" x14ac:dyDescent="0.2">
      <c r="B102" s="35">
        <v>76001</v>
      </c>
      <c r="C102" s="34" t="s">
        <v>76</v>
      </c>
      <c r="D102" s="33" t="s">
        <v>153</v>
      </c>
      <c r="E102" s="29">
        <v>1234</v>
      </c>
      <c r="F102" s="29">
        <v>443.55</v>
      </c>
      <c r="G102" s="27">
        <v>2916.45</v>
      </c>
      <c r="H102" s="27">
        <v>494.32</v>
      </c>
      <c r="I102" s="28">
        <v>5088.32</v>
      </c>
    </row>
    <row r="103" spans="2:10" ht="16" thickBot="1" x14ac:dyDescent="0.25">
      <c r="B103" s="35">
        <v>76364</v>
      </c>
      <c r="C103" s="34" t="s">
        <v>76</v>
      </c>
      <c r="D103" s="33" t="s">
        <v>141</v>
      </c>
      <c r="E103" s="29">
        <v>6131.41</v>
      </c>
      <c r="F103" s="29">
        <v>7331.02</v>
      </c>
      <c r="G103" s="27">
        <v>5673.15</v>
      </c>
      <c r="H103" s="27">
        <v>3784.84</v>
      </c>
      <c r="I103" s="28">
        <v>22920.420000000002</v>
      </c>
    </row>
    <row r="104" spans="2:10" ht="22" customHeight="1" thickBot="1" x14ac:dyDescent="0.25">
      <c r="B104" s="64" t="s">
        <v>77</v>
      </c>
      <c r="C104" s="65"/>
      <c r="D104" s="66"/>
      <c r="E104" s="30">
        <f>SUBTOTAL(9,E13:E103)</f>
        <v>16988215.220000003</v>
      </c>
      <c r="F104" s="30">
        <f t="shared" ref="F104:I104" si="0">SUBTOTAL(9,F13:F103)</f>
        <v>15628373.870000001</v>
      </c>
      <c r="G104" s="30">
        <f t="shared" si="0"/>
        <v>15311989.050000001</v>
      </c>
      <c r="H104" s="30">
        <f t="shared" si="0"/>
        <v>5935998.870000001</v>
      </c>
      <c r="I104" s="30">
        <f t="shared" si="0"/>
        <v>53864577.00999999</v>
      </c>
    </row>
    <row r="106" spans="2:10" x14ac:dyDescent="0.2">
      <c r="B106" s="21" t="s">
        <v>100</v>
      </c>
      <c r="C106" s="1"/>
      <c r="D106" s="1"/>
      <c r="E106" s="2"/>
      <c r="F106" s="5"/>
      <c r="G106" s="5"/>
      <c r="H106" s="5"/>
      <c r="I106" s="5"/>
      <c r="J106" s="5"/>
    </row>
    <row r="107" spans="2:10" x14ac:dyDescent="0.2">
      <c r="B107" s="61" t="s">
        <v>123</v>
      </c>
      <c r="C107" s="61"/>
      <c r="D107" s="61"/>
      <c r="E107" s="61"/>
      <c r="F107" s="61"/>
      <c r="G107" s="61"/>
      <c r="H107" s="61"/>
      <c r="I107" s="61"/>
      <c r="J107" s="31"/>
    </row>
    <row r="108" spans="2:10" x14ac:dyDescent="0.2">
      <c r="B108" s="61" t="s">
        <v>101</v>
      </c>
      <c r="C108" s="61"/>
      <c r="D108" s="61"/>
      <c r="E108" s="61"/>
      <c r="F108" s="61"/>
      <c r="G108" s="61"/>
      <c r="H108" s="61"/>
      <c r="I108" s="61"/>
      <c r="J108" s="31"/>
    </row>
  </sheetData>
  <autoFilter ref="B12:I97" xr:uid="{5F207CD9-012A-7542-9AB5-E7D065F38F70}"/>
  <mergeCells count="11">
    <mergeCell ref="B2:I2"/>
    <mergeCell ref="B4:I4"/>
    <mergeCell ref="B5:I5"/>
    <mergeCell ref="B6:I6"/>
    <mergeCell ref="B7:I7"/>
    <mergeCell ref="B107:I107"/>
    <mergeCell ref="B108:I108"/>
    <mergeCell ref="B104:D104"/>
    <mergeCell ref="B3:I3"/>
    <mergeCell ref="B11:I11"/>
    <mergeCell ref="B9:I9"/>
  </mergeCells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CARBÓN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Peñaranda Melo</dc:creator>
  <cp:lastModifiedBy>maria del rosario martinez de martinez</cp:lastModifiedBy>
  <cp:lastPrinted>2023-03-22T21:27:45Z</cp:lastPrinted>
  <dcterms:created xsi:type="dcterms:W3CDTF">2023-03-15T14:49:00Z</dcterms:created>
  <dcterms:modified xsi:type="dcterms:W3CDTF">2023-12-29T14:35:56Z</dcterms:modified>
</cp:coreProperties>
</file>