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C:\Users\ASUS\Desktop\ASPECTOS E IMPACTOS PARA PUBLICAR\"/>
    </mc:Choice>
  </mc:AlternateContent>
  <xr:revisionPtr revIDLastSave="0" documentId="13_ncr:1_{740D8725-8083-4A53-A075-07648B3F51FC}" xr6:coauthVersionLast="47" xr6:coauthVersionMax="47" xr10:uidLastSave="{00000000-0000-0000-0000-000000000000}"/>
  <bookViews>
    <workbookView xWindow="-108" yWindow="-108" windowWidth="23256" windowHeight="12456" firstSheet="1" activeTab="1"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'A&amp;I'!$A$1:$Z$58</definedName>
    <definedName name="_xlnm.Print_Area" localSheetId="3">'A&amp;I'!$A$1:$Z$58</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1" i="2" l="1"/>
  <c r="X28" i="2"/>
  <c r="U28" i="2"/>
  <c r="V28" i="2"/>
  <c r="U56" i="2"/>
  <c r="V56" i="2"/>
  <c r="X56" i="2"/>
  <c r="U57" i="2"/>
  <c r="V57" i="2"/>
  <c r="X57" i="2"/>
  <c r="U47" i="2"/>
  <c r="V47" i="2"/>
  <c r="X47" i="2"/>
  <c r="U48" i="2"/>
  <c r="V48" i="2"/>
  <c r="X48" i="2"/>
  <c r="U49" i="2"/>
  <c r="V49" i="2"/>
  <c r="X49" i="2"/>
  <c r="U41" i="2"/>
  <c r="V41" i="2"/>
  <c r="X41" i="2"/>
  <c r="U30" i="2"/>
  <c r="V30" i="2"/>
  <c r="X30" i="2"/>
  <c r="U11" i="2"/>
  <c r="V11" i="2"/>
  <c r="X11" i="2"/>
  <c r="U12" i="2"/>
  <c r="V12" i="2"/>
  <c r="X12" i="2"/>
  <c r="U13" i="2"/>
  <c r="V13" i="2"/>
  <c r="X13" i="2"/>
  <c r="X15" i="2"/>
  <c r="X16" i="2"/>
  <c r="X17" i="2"/>
  <c r="X18" i="2"/>
  <c r="X19" i="2"/>
  <c r="X20" i="2"/>
  <c r="X21" i="2"/>
  <c r="X22" i="2"/>
  <c r="X23" i="2"/>
  <c r="X24" i="2"/>
  <c r="X25" i="2"/>
  <c r="X26" i="2"/>
  <c r="X27" i="2"/>
  <c r="X29" i="2"/>
  <c r="X31" i="2"/>
  <c r="X32" i="2"/>
  <c r="X33" i="2"/>
  <c r="X34" i="2"/>
  <c r="X35" i="2"/>
  <c r="X36" i="2"/>
  <c r="X37" i="2"/>
  <c r="X38" i="2"/>
  <c r="X39" i="2"/>
  <c r="X40" i="2"/>
  <c r="X42" i="2"/>
  <c r="X43" i="2"/>
  <c r="X44" i="2"/>
  <c r="X45" i="2"/>
  <c r="X46" i="2"/>
  <c r="X50" i="2"/>
  <c r="X51" i="2"/>
  <c r="X52" i="2"/>
  <c r="X53" i="2"/>
  <c r="X54" i="2"/>
  <c r="X55" i="2"/>
  <c r="X58" i="2"/>
  <c r="X8" i="2"/>
  <c r="X9" i="2"/>
  <c r="X10" i="2"/>
  <c r="X14" i="2"/>
  <c r="X7" i="2"/>
  <c r="U14" i="2"/>
  <c r="V14" i="2"/>
  <c r="U8" i="2"/>
  <c r="V8" i="2"/>
  <c r="U9" i="2"/>
  <c r="V9" i="2"/>
  <c r="U10" i="2"/>
  <c r="V10" i="2"/>
  <c r="U15" i="2"/>
  <c r="V15" i="2"/>
  <c r="U16" i="2"/>
  <c r="V16" i="2"/>
  <c r="U17" i="2"/>
  <c r="V17" i="2"/>
  <c r="U18" i="2"/>
  <c r="V18" i="2"/>
  <c r="U19" i="2"/>
  <c r="V19" i="2"/>
  <c r="U20" i="2"/>
  <c r="V20" i="2"/>
  <c r="U21" i="2"/>
  <c r="V21" i="2"/>
  <c r="U22" i="2"/>
  <c r="V22" i="2"/>
  <c r="U23" i="2"/>
  <c r="V23" i="2"/>
  <c r="U24" i="2"/>
  <c r="V24" i="2"/>
  <c r="U25" i="2"/>
  <c r="V25" i="2"/>
  <c r="U26" i="2"/>
  <c r="V26" i="2"/>
  <c r="U27" i="2"/>
  <c r="V27" i="2"/>
  <c r="U29" i="2"/>
  <c r="V29" i="2"/>
  <c r="U32" i="2"/>
  <c r="V32" i="2"/>
  <c r="U33" i="2"/>
  <c r="V33" i="2"/>
  <c r="U34" i="2"/>
  <c r="V34" i="2"/>
  <c r="U35" i="2"/>
  <c r="V35" i="2"/>
  <c r="U36" i="2"/>
  <c r="V36" i="2"/>
  <c r="U37" i="2"/>
  <c r="V37" i="2"/>
  <c r="U38" i="2"/>
  <c r="V38" i="2"/>
  <c r="U39" i="2"/>
  <c r="V39" i="2"/>
  <c r="U40" i="2"/>
  <c r="V40" i="2"/>
  <c r="U42" i="2"/>
  <c r="V42" i="2"/>
  <c r="U43" i="2"/>
  <c r="V43" i="2"/>
  <c r="U44" i="2"/>
  <c r="V44" i="2"/>
  <c r="U45" i="2"/>
  <c r="V45" i="2"/>
  <c r="U46" i="2"/>
  <c r="V46" i="2"/>
  <c r="U50" i="2"/>
  <c r="V50" i="2"/>
  <c r="U51" i="2"/>
  <c r="V51" i="2"/>
  <c r="U52" i="2"/>
  <c r="V52" i="2"/>
  <c r="U53" i="2"/>
  <c r="V53" i="2"/>
  <c r="U54" i="2"/>
  <c r="V54" i="2"/>
  <c r="U55" i="2"/>
  <c r="V55" i="2"/>
  <c r="U58" i="2"/>
  <c r="V58" i="2"/>
  <c r="U7" i="2"/>
  <c r="V7" i="2"/>
  <c r="V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3"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<sst xmlns="http://schemas.openxmlformats.org/spreadsheetml/2006/main" count="644" uniqueCount="229">
  <si>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</si>
  <si>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</si>
  <si>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</si>
  <si>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</si>
  <si>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</si>
  <si>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</si>
  <si>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</si>
  <si>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</si>
  <si>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</si>
  <si>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</si>
  <si>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</si>
  <si>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</si>
  <si>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</si>
  <si>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</si>
  <si>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</si>
  <si>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</si>
  <si>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</si>
  <si>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</si>
  <si>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</si>
  <si>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</si>
  <si>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</si>
  <si>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</si>
  <si>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</si>
  <si>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</si>
  <si>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</si>
  <si>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</si>
  <si>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</si>
  <si>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</si>
  <si>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</si>
  <si>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</si>
  <si>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</si>
  <si>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</si>
  <si>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</si>
  <si>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</si>
  <si>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</si>
  <si>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</si>
  <si>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</si>
  <si>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</si>
  <si>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</si>
  <si>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</si>
  <si>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</si>
  <si>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</si>
  <si>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</si>
  <si>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</si>
  <si>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</si>
  <si>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</si>
  <si>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</si>
  <si>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</si>
  <si>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</si>
  <si>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</si>
  <si>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</si>
  <si>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</si>
  <si>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</si>
  <si>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</si>
  <si>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</si>
  <si>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</si>
  <si>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</si>
  <si>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</si>
  <si>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</si>
  <si>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</si>
  <si>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</si>
  <si>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</si>
  <si>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</si>
  <si>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</si>
  <si>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</si>
  <si>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</si>
  <si>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</si>
  <si>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</si>
  <si>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</si>
  <si>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</si>
  <si>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</si>
  <si>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</si>
  <si>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</si>
  <si>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</si>
  <si>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</si>
  <si>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</si>
  <si>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</si>
  <si>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</si>
  <si>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</si>
  <si>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</si>
  <si>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</si>
  <si>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</si>
  <si>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</si>
  <si>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</si>
  <si>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</si>
  <si>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</si>
  <si>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</si>
  <si>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</si>
  <si>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</si>
  <si>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</si>
  <si>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</si>
  <si>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</si>
  <si>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</si>
  <si>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</si>
  <si>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</si>
  <si>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</si>
  <si>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</si>
  <si>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</si>
  <si>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</si>
  <si>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</si>
  <si>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</si>
  <si>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</si>
  <si>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</si>
  <si>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</si>
  <si>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</si>
  <si>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</si>
  <si>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</si>
  <si>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</si>
  <si>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</si>
  <si>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</si>
  <si>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</si>
  <si>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</si>
  <si>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</si>
  <si>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</si>
  <si>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</si>
  <si>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</si>
  <si>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</si>
  <si>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 xml:space="preserve">Valoración inicial </t>
  </si>
  <si>
    <t>REALIZA LA VALORACIÓN</t>
  </si>
  <si>
    <t xml:space="preserve">REVISA LA VALORACIÓN </t>
  </si>
  <si>
    <t>APRUEBA</t>
  </si>
  <si>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</si>
  <si>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</si>
  <si>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</si>
  <si>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</si>
  <si>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</si>
  <si>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</si>
  <si>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</si>
  <si>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</si>
  <si>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</si>
  <si>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</si>
  <si>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</si>
  <si>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</si>
  <si>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</si>
  <si>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</si>
  <si>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</si>
  <si>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t>Proceso: conjunto de actividades interrelacionadas o que interactúan entre sí y que están determinadas de acuerdo al mapa de procesos definido para la ANM. Se realiza la agrupación de los procesos de acuerdo a la naturaleza de las actividades, características y similar en la operación.</t>
  </si>
  <si>
    <t xml:space="preserve">Actividades: se presenta la priorización de las actividades que se desarrollan en la ANM, donde se identifican y priorizan los aspectos e impactos más relevantes </t>
  </si>
  <si>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</si>
  <si>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</si>
  <si>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</si>
  <si>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</si>
  <si>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</si>
  <si>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</si>
  <si>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</si>
  <si>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</si>
  <si>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</si>
  <si>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</si>
  <si>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</si>
  <si>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</si>
  <si>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</si>
  <si>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</si>
  <si>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</si>
  <si>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</si>
  <si>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</si>
  <si>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</si>
  <si>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</si>
  <si>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t>Valoración del impacto:  el valor será calculado automáticamente por el cálculo que se realiza entre (P), (A), (D), (R), (S), (N) . Podrá obtener los valores de alta, moderada o baja.</t>
  </si>
  <si>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</si>
  <si>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</si>
  <si>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</si>
  <si>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</si>
  <si>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</si>
  <si>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</si>
  <si>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</si>
  <si>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</si>
  <si>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</si>
  <si>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</si>
  <si>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</si>
  <si>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</si>
  <si>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</si>
  <si>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</si>
  <si>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</si>
  <si>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</si>
  <si>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</si>
  <si>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</si>
  <si>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</si>
  <si>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</si>
  <si>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</si>
  <si>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</si>
  <si>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</si>
  <si>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</si>
  <si>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</si>
  <si>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</si>
  <si>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</si>
  <si>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</si>
  <si>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</si>
  <si>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</si>
  <si>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</si>
  <si>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</si>
  <si>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Administración de bienes y servicios
Gestión del Talento Humano
Gestión Documental
Planeación Estratégica
Gestión Integral para el Seguimiento y Control a los Títulos Mineros 
Gestión Integral de las Comunicaciones y Relacionamiento
Atención Integral y servicios a Grupos de Interés
Administración de Tecnologías e Información
Evaluación, Control y Mejora</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</si>
  <si>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Reportar y hacer seguimiento de indicadores
Cumplimiento de los requisitos del SIG
Plan de acción de fiscalización - Auto de fiscalización integral (documental)
Trámite a solicitudes externas e internas</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</si>
  <si>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</si>
  <si>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</si>
  <si>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Administradoras de Riesgos Laborales - ARL
Comité Institucional de Gestión y Desempeño /Comité Directivo
Contratistas
Procesos de la ANM (Mapa de procesos)
Funcionarios
Sindicatos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</si>
  <si>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</si>
  <si>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</si>
  <si>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</si>
  <si>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</si>
  <si>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</si>
  <si>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</si>
  <si>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Apoyo
Misional</t>
  </si>
  <si>
    <t>Gestión Integral para el Seguimiento y Control a los Títulos Mineros
Administración de bienes y servicios
Administración de tecnologías e información
Gestión documental</t>
  </si>
  <si>
    <t xml:space="preserve">Mantenimiento </t>
  </si>
  <si>
    <t>Definir y ejecutar el programa de mantenimiento preventivo y correctivo de los equipos de seguridad y salvamento minero.
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</si>
  <si>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</si>
  <si>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Misionales</t>
  </si>
  <si>
    <t>Gestión Integral de las Comunicaciones y Relacionamiento
Atención Integral y servicios a Grupos de Interés</t>
  </si>
  <si>
    <t>Servicio al Cliente</t>
  </si>
  <si>
    <t>Programación y/o recepción de solicitudes, relacionadas con aspectos de seguridad y salvamento mineros 
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</si>
  <si>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</si>
  <si>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Gestión Integral para el Seguimiento y control a los Títulos Mineros</t>
  </si>
  <si>
    <t>Realizar las visitas de seguridad a las explotaciones mineras.
Apoyar a las comisiones de investigación en la inspección, la recolección de evidencias y en general en el desarrollo de las investigaciones.
Atención de emergencias e investigación de accidentes mineros</t>
  </si>
  <si>
    <t>Informes de investigación e Inspección.
Concepto Técnico</t>
  </si>
  <si>
    <t xml:space="preserve">                             TABLA DINÁMICA ASPECTOS E IMPACTOS AMBIENTALES</t>
  </si>
  <si>
    <t>(Todas)</t>
  </si>
  <si>
    <t>Promedio de Valor valoración inicial 20xx</t>
  </si>
  <si>
    <t>(en blanco)</t>
  </si>
  <si>
    <t>Total general</t>
  </si>
  <si>
    <t>Investigar las causas de los accidentes en las minas.
Ejecutar los programas de Capacitación y formación establecidos en el estatuto de salvamento minero.
Formular planes y lineamientos de salvamento minero.
Dar respuestas a derechos de petición y demás solicitudes.
Gestionar y efectuar seguimiento a la prestación de los servicios generales de la PASSM
Gestionar y efectuar seguimiento a  la prestación del servicio de vigilancia y seguridad privada de la PASSM
Gestionar la prestación de los servicios públicos de la PASSM
Realizar las actividades requeridas para garantizar la concertación de objetivos para  la evaluación del desempeño de los funcionarios de carrera administrativa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de documentos técnicos
Ejecución y cumplimiento a la mejora continua
Gestión de las comunicaciones externas e internas
Atención y prestación de servicios
Gestión de servicios de información y recursos tecnológicos
Uso de unidades sanitarias y consumo humano.</t>
  </si>
  <si>
    <t>Definir e implementar el Programa Gestión integral del consumo de agua.
Recopilar información de la Gestión integral del consumo de agua y de las personas vinculadas a la PASSM Pasto (funcionarios y contratistas)
Publicar  el avance del comportamiento  del programa de Gestión integral del consumo de agua en la PASSM Pasto.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</si>
  <si>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 la PASSM Pasto (funcionarios y contratistas)
Publicar  el avance del comportamiento  del programa de Gestión integral de la Generación y Manejo de Residuos en la PASSM Pasto.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</si>
  <si>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Definir e implementar el Programa Gestión integral del consumo de energía eléctrica.
Recopilar información de la Gestión integral del consumo de energía eléctrica y de las personas vinculadas a la PASSM Pasto (funcionarios y contratistas)
Publicar  el avance del comportamiento  del programa de Gestión integral de energía eléctrica en la PASSM Pasto.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</si>
  <si>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Definir e implementar el Programa Gestión integral del consumo de agua.
Recopilar información de la Gestión integral del consumo de agua y de las personas vinculadas a la PASSM Pasto (funcionarios y contratistas)
Publicar  el avance del comportamiento  del programa de Gestión integral del consumo de agua en la PASSM Pasto.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</si>
  <si>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 la PASSM Pasto (funcionarios y contratistas)
Publicar  el avance del comportamiento  del programa de Gestión integral de la Generación y Manejo de Residuos en la PASSM Pasto.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alucias a la adecuada Gestión integral de la Generación y Manejo de Residuos.
Realización de inspecciones y verificación de las condiciones ambientales asociadas.
Seguimiento a los gestores de residuos peligrosos.
Campañas, capacitaciones y/o eventos ambientales.</t>
  </si>
  <si>
    <t>Definir e implementar el Programa Gestión integral de la Generación y Manejo de Residuos.
Recopilar información de la Gestión integral de la Generación y Manejo de Residuos y de las personas vinculadas a la PASSM Pasto (funcionarios y contratistas)
Publicar  el avance del comportamiento  del programa de Gestión integralde la Generación y Manejo de Residuos en la PASSM Pasto.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alucivas a la adecuada Gestión integralde la Generación y Manejo de Residuos.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</si>
  <si>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 la PASSM Pasto (funcionarios y contratistas)
Publicar  el avance del comportamiento  del programa de Gestión integral de la Generación y Manejo de Residuos en la PASSM Pasto.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Seguimiento a los gestores de residuos peligrosos.
Campañas, capacitaciones y/o eventos ambientales.</t>
  </si>
  <si>
    <t>Definir e implementar el Programa Gestión integral de la Generación y Manejo de Residuos.
Recopilar información de la Gestión integral de la Generación y Manejo de Residuos y de las personas vinculadas a la PASSM Pasto (funcionarios y contratistas)
Publicar  el avance del comportamiento  del programa de Gestión integral de la Generación y Manejo de Residuos en la PASSM Pasto.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</si>
  <si>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r>
      <rPr>
        <b/>
        <sz val="10"/>
        <rFont val="Arial Narrow"/>
        <family val="2"/>
      </rPr>
      <t>Nombre: Diego Armando Lozano Salcedo</t>
    </r>
    <r>
      <rPr>
        <sz val="10"/>
        <rFont val="Arial Narrow"/>
        <family val="2"/>
      </rPr>
      <t xml:space="preserve">
</t>
    </r>
    <r>
      <rPr>
        <b/>
        <sz val="10"/>
        <rFont val="Arial Narrow"/>
        <family val="2"/>
      </rPr>
      <t>Cargo:</t>
    </r>
    <r>
      <rPr>
        <sz val="10"/>
        <rFont val="Arial Narrow"/>
        <family val="2"/>
      </rPr>
      <t xml:space="preserve">  Contratista Grupo de Planeación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</si>
</sst>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9"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s>
  <borders count="69">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rgb="FF339966"/>
      </left>
      <right style="thin">
        <color rgb="FF339966"/>
      </right>
      <top style="thin">
        <color rgb="FF339966"/>
      </top>
      <bottom style="thin">
        <color rgb="FF339966"/>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thin">
        <color indexed="64"/>
      </left>
      <right style="thin">
        <color rgb="FF339966"/>
      </right>
      <top style="thin">
        <color rgb="FF339966"/>
      </top>
      <bottom style="thin">
        <color rgb="FF339966"/>
      </bottom>
      <diagonal/>
    </border>
    <border>
      <left style="thin">
        <color rgb="FF339966"/>
      </left>
      <right style="thin">
        <color indexed="64"/>
      </right>
      <top style="thin">
        <color rgb="FF339966"/>
      </top>
      <bottom style="thin">
        <color rgb="FF339966"/>
      </bottom>
      <diagonal/>
    </border>
    <border>
      <left style="thin">
        <color indexed="64"/>
      </left>
      <right style="thin">
        <color rgb="FF339966"/>
      </right>
      <top style="thin">
        <color rgb="FF339966"/>
      </top>
      <bottom style="thin">
        <color indexed="64"/>
      </bottom>
      <diagonal/>
    </border>
    <border>
      <left style="thin">
        <color rgb="FF339966"/>
      </left>
      <right style="thin">
        <color rgb="FF339966"/>
      </right>
      <top style="thin">
        <color rgb="FF339966"/>
      </top>
      <bottom style="thin">
        <color indexed="64"/>
      </bottom>
      <diagonal/>
    </border>
    <border>
      <left style="thin">
        <color rgb="FF339966"/>
      </left>
      <right/>
      <top style="thin">
        <color rgb="FF339966"/>
      </top>
      <bottom style="thin">
        <color indexed="64"/>
      </bottom>
      <diagonal/>
    </border>
    <border>
      <left/>
      <right/>
      <top style="thin">
        <color rgb="FF339966"/>
      </top>
      <bottom style="thin">
        <color indexed="64"/>
      </bottom>
      <diagonal/>
    </border>
    <border>
      <left/>
      <right style="thin">
        <color indexed="64"/>
      </right>
      <top style="thin">
        <color rgb="FF339966"/>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s>
  <cellStyleXfs count="2">
    <xf numFmtId="0" fontId="0" fillId="0" borderId="0"/>
    <xf numFmtId="0" fontId="14" fillId="0" borderId="0" applyNumberFormat="0" applyFill="0" applyBorder="0" applyAlignment="0" applyProtection="0"/>
  </cellStyleXfs>
  <cellXfs count="226">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7" fillId="2" borderId="56"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3" fillId="0" borderId="43" xfId="0" applyFont="1" applyBorder="1" applyAlignment="1">
      <alignment horizontal="left" vertical="center" wrapText="1"/>
    </xf>
    <xf numFmtId="0" fontId="6" fillId="0" borderId="8" xfId="0" applyFont="1" applyFill="1" applyBorder="1" applyAlignment="1">
      <alignment horizontal="center" vertical="center" wrapText="1"/>
    </xf>
    <xf numFmtId="0" fontId="3" fillId="0" borderId="43" xfId="0" applyFont="1" applyFill="1" applyBorder="1" applyAlignment="1">
      <alignment horizontal="left" vertical="center" wrapText="1"/>
    </xf>
    <xf numFmtId="14" fontId="6" fillId="2" borderId="60" xfId="0" applyNumberFormat="1" applyFont="1" applyFill="1" applyBorder="1" applyAlignment="1">
      <alignment horizontal="center" vertical="center" wrapText="1"/>
    </xf>
    <xf numFmtId="14" fontId="6" fillId="2" borderId="61" xfId="0" applyNumberFormat="1" applyFont="1" applyFill="1" applyBorder="1" applyAlignment="1">
      <alignment horizontal="center" vertical="center" wrapText="1"/>
    </xf>
    <xf numFmtId="14" fontId="6" fillId="2" borderId="62" xfId="0" applyNumberFormat="1"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6" fillId="2" borderId="51" xfId="0" applyFont="1" applyFill="1" applyBorder="1" applyAlignment="1">
      <alignment horizontal="left" vertical="center" wrapText="1"/>
    </xf>
    <xf numFmtId="0" fontId="6" fillId="2" borderId="57" xfId="0" applyFont="1" applyFill="1" applyBorder="1" applyAlignment="1">
      <alignment horizontal="left" vertical="center" wrapText="1"/>
    </xf>
    <xf numFmtId="164" fontId="6" fillId="2" borderId="51" xfId="0" applyNumberFormat="1" applyFont="1" applyFill="1" applyBorder="1" applyAlignment="1">
      <alignment horizontal="center" vertical="center" wrapText="1"/>
    </xf>
    <xf numFmtId="0" fontId="6" fillId="2" borderId="66" xfId="0" applyFont="1" applyFill="1" applyBorder="1" applyAlignment="1">
      <alignment horizontal="left" vertical="center" wrapText="1"/>
    </xf>
    <xf numFmtId="0" fontId="6" fillId="2" borderId="67" xfId="0" applyFont="1" applyFill="1" applyBorder="1" applyAlignment="1">
      <alignment horizontal="left" vertical="center" wrapText="1"/>
    </xf>
    <xf numFmtId="0" fontId="6" fillId="2" borderId="68" xfId="0" applyFont="1" applyFill="1" applyBorder="1" applyAlignment="1">
      <alignment horizontal="left" vertical="center" wrapText="1"/>
    </xf>
    <xf numFmtId="14" fontId="6" fillId="2" borderId="59" xfId="0" applyNumberFormat="1" applyFont="1" applyFill="1" applyBorder="1" applyAlignment="1">
      <alignment horizontal="center" vertical="center" wrapText="1"/>
    </xf>
    <xf numFmtId="0" fontId="6" fillId="2" borderId="59" xfId="0" applyFont="1" applyFill="1" applyBorder="1" applyAlignment="1">
      <alignment horizontal="center" vertical="center" wrapText="1"/>
    </xf>
    <xf numFmtId="14" fontId="6" fillId="2" borderId="51" xfId="0" applyNumberFormat="1" applyFont="1" applyFill="1" applyBorder="1" applyAlignment="1">
      <alignment horizontal="center" vertical="center" wrapText="1"/>
    </xf>
    <xf numFmtId="0" fontId="6" fillId="2" borderId="51" xfId="0" applyFont="1" applyFill="1" applyBorder="1" applyAlignment="1">
      <alignment horizontal="center" vertical="center" wrapText="1"/>
    </xf>
    <xf numFmtId="0" fontId="21" fillId="0" borderId="65"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0" fillId="0" borderId="18" xfId="0" applyBorder="1" applyAlignment="1">
      <alignment horizontal="center"/>
    </xf>
    <xf numFmtId="0" fontId="0" fillId="0" borderId="19" xfId="0" applyBorder="1" applyAlignment="1">
      <alignment horizontal="center"/>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38">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29">
      <pivotArea dataOnly="0" labelOnly="1" outline="0" axis="axisValues" fieldPosition="0"/>
    </format>
    <format dxfId="28">
      <pivotArea field="9" type="button" dataOnly="0" labelOnly="1" outline="0" axis="axisRow" fieldPosition="0"/>
    </format>
    <format dxfId="27">
      <pivotArea field="10" type="button" dataOnly="0" labelOnly="1" outline="0" axis="axisRow" fieldPosition="1"/>
    </format>
    <format dxfId="26">
      <pivotArea dataOnly="0" labelOnly="1" outline="0" axis="axisValues" fieldPosition="0"/>
    </format>
    <format dxfId="25">
      <pivotArea field="9" type="button" dataOnly="0" labelOnly="1" outline="0" axis="axisRow" fieldPosition="0"/>
    </format>
    <format dxfId="24">
      <pivotArea field="10" type="button" dataOnly="0" labelOnly="1" outline="0" axis="axisRow" fieldPosition="1"/>
    </format>
    <format dxfId="23">
      <pivotArea dataOnly="0" labelOnly="1" outline="0" axis="axisValues" fieldPosition="0"/>
    </format>
    <format dxfId="22">
      <pivotArea type="all" dataOnly="0" outline="0" fieldPosition="0"/>
    </format>
    <format dxfId="21">
      <pivotArea outline="0" collapsedLevelsAreSubtotals="1" fieldPosition="0"/>
    </format>
    <format dxfId="20">
      <pivotArea field="9" type="button" dataOnly="0" labelOnly="1" outline="0" axis="axisRow" fieldPosition="0"/>
    </format>
    <format dxfId="19">
      <pivotArea field="10" type="button" dataOnly="0" labelOnly="1" outline="0" axis="axisRow" fieldPosition="1"/>
    </format>
    <format dxfId="18">
      <pivotArea dataOnly="0" labelOnly="1" outline="0" fieldPosition="0">
        <references count="1">
          <reference field="9" count="0"/>
        </references>
      </pivotArea>
    </format>
    <format dxfId="17">
      <pivotArea dataOnly="0" labelOnly="1" outline="0" fieldPosition="0">
        <references count="1">
          <reference field="9" count="1" defaultSubtotal="1">
            <x v="1"/>
          </reference>
        </references>
      </pivotArea>
    </format>
    <format dxfId="16">
      <pivotArea dataOnly="0" labelOnly="1" grandRow="1" outline="0" fieldPosition="0"/>
    </format>
    <format dxfId="15">
      <pivotArea dataOnly="0" labelOnly="1" outline="0" fieldPosition="0">
        <references count="2">
          <reference field="9" count="1" selected="0">
            <x v="1"/>
          </reference>
          <reference field="10" count="1">
            <x v="1"/>
          </reference>
        </references>
      </pivotArea>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9" type="button" dataOnly="0" labelOnly="1" outline="0" axis="axisRow" fieldPosition="0"/>
    </format>
    <format dxfId="10">
      <pivotArea field="10" type="button" dataOnly="0" labelOnly="1" outline="0" axis="axisRow" fieldPosition="1"/>
    </format>
    <format dxfId="9">
      <pivotArea dataOnly="0" labelOnly="1" outline="0" fieldPosition="0">
        <references count="1">
          <reference field="9" count="0"/>
        </references>
      </pivotArea>
    </format>
    <format dxfId="8">
      <pivotArea dataOnly="0" labelOnly="1" outline="0" fieldPosition="0">
        <references count="1">
          <reference field="9" count="1" defaultSubtotal="1">
            <x v="1"/>
          </reference>
        </references>
      </pivotArea>
    </format>
    <format dxfId="7">
      <pivotArea dataOnly="0" labelOnly="1" grandRow="1" outline="0" fieldPosition="0"/>
    </format>
    <format dxfId="6">
      <pivotArea dataOnly="0" labelOnly="1" outline="0" fieldPosition="0">
        <references count="2">
          <reference field="9" count="1" selected="0">
            <x v="1"/>
          </reference>
          <reference field="10" count="1">
            <x v="1"/>
          </reference>
        </references>
      </pivotArea>
    </format>
    <format dxfId="5">
      <pivotArea dataOnly="0" labelOnly="1" outline="0" axis="axisValues" fieldPosition="0"/>
    </format>
    <format dxfId="4">
      <pivotArea outline="0" fieldPosition="0">
        <references count="1">
          <reference field="9" count="0" selected="0"/>
        </references>
      </pivotArea>
    </format>
    <format dxfId="3">
      <pivotArea field="9" type="button" dataOnly="0" labelOnly="1" outline="0" axis="axisRow" fieldPosition="0"/>
    </format>
    <format dxfId="2">
      <pivotArea field="10" type="button" dataOnly="0" labelOnly="1" outline="0" axis="axisRow" fieldPosition="1"/>
    </format>
    <format dxfId="1">
      <pivotArea dataOnly="0" labelOnly="1" outline="0" fieldPosition="0">
        <references count="1">
          <reference field="9" count="0"/>
        </references>
      </pivotArea>
    </format>
    <format dxfId="0">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117" dataDxfId="116">
  <autoFilter ref="B1:B6" xr:uid="{00000000-0009-0000-0100-000008000000}"/>
  <tableColumns count="1">
    <tableColumn id="1" xr3:uid="{00000000-0010-0000-0000-000001000000}" name="ESSM" dataDxfId="11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90" dataDxfId="89">
  <autoFilter ref="M1:M2" xr:uid="{00000000-0009-0000-0100-000012000000}"/>
  <tableColumns count="1">
    <tableColumn id="1" xr3:uid="{00000000-0010-0000-0900-000001000000}" name="Generación_de_empleo"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87" dataDxfId="86">
  <autoFilter ref="N1:N2" xr:uid="{00000000-0009-0000-0100-000013000000}"/>
  <tableColumns count="1">
    <tableColumn id="1" xr3:uid="{00000000-0010-0000-0A00-000001000000}" name="Uso_de_publicidad" dataDxfId="8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84" dataDxfId="83">
  <autoFilter ref="O1:O2" xr:uid="{00000000-0009-0000-0100-000014000000}"/>
  <tableColumns count="1">
    <tableColumn id="1" xr3:uid="{00000000-0010-0000-0B00-000001000000}" name="Consumo_de_energía_eléctrica" dataDxfId="8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81" dataDxfId="80">
  <autoFilter ref="P1:P3" xr:uid="{00000000-0009-0000-0100-000015000000}"/>
  <tableColumns count="1">
    <tableColumn id="1" xr3:uid="{00000000-0010-0000-0C00-000001000000}" name="Tipo de impacto" dataDxfId="7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78" dataDxfId="77">
  <autoFilter ref="Q1:Q9" xr:uid="{00000000-0009-0000-0100-000016000000}"/>
  <tableColumns count="1">
    <tableColumn id="1" xr3:uid="{00000000-0010-0000-0D00-000001000000}" name="Componente Ambiental" dataDxfId="7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75" dataDxfId="74">
  <autoFilter ref="R1:R4" xr:uid="{00000000-0009-0000-0100-000017000000}"/>
  <tableColumns count="1">
    <tableColumn id="1" xr3:uid="{00000000-0010-0000-0E00-000001000000}" name="Probabilidad" dataDxfId="7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72" dataDxfId="71">
  <autoFilter ref="S1:S4" xr:uid="{00000000-0009-0000-0100-000018000000}"/>
  <tableColumns count="1">
    <tableColumn id="1" xr3:uid="{00000000-0010-0000-0F00-000001000000}" name="Valor probabilidad" dataDxfId="7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69" dataDxfId="68">
  <autoFilter ref="T1:T4" xr:uid="{00000000-0009-0000-0100-000019000000}"/>
  <tableColumns count="1">
    <tableColumn id="1" xr3:uid="{00000000-0010-0000-1000-000001000000}" name="Alcance" dataDxfId="6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66" dataDxfId="65">
  <autoFilter ref="U1:U4" xr:uid="{00000000-0009-0000-0100-00001A000000}"/>
  <tableColumns count="1">
    <tableColumn id="1" xr3:uid="{00000000-0010-0000-1100-000001000000}" name="Valor alcance" dataDxfId="6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63" dataDxfId="62">
  <autoFilter ref="AD1:AD4" xr:uid="{00000000-0009-0000-0100-00001C000000}"/>
  <tableColumns count="1">
    <tableColumn id="1" xr3:uid="{00000000-0010-0000-1200-000001000000}" name="Significancia" dataDxfId="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114" dataDxfId="113">
  <autoFilter ref="C1:C5" xr:uid="{00000000-0009-0000-0100-000009000000}"/>
  <tableColumns count="1">
    <tableColumn id="1" xr3:uid="{00000000-0010-0000-0100-000001000000}" name="PASSM" dataDxfId="11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60" dataDxfId="59">
  <autoFilter ref="F1:F6" xr:uid="{00000000-0009-0000-0100-00001D000000}"/>
  <tableColumns count="1">
    <tableColumn id="1" xr3:uid="{00000000-0010-0000-1300-000001000000}" name="Generación_de_Emisiones" dataDxfId="5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57" dataDxfId="56">
  <autoFilter ref="V1:V5" xr:uid="{D4EFA54F-D02B-4697-8EBD-D1F1790FA128}"/>
  <tableColumns count="1">
    <tableColumn id="1" xr3:uid="{C90EBC79-1F77-4810-A66D-D40DE55B4B64}" name="Duracion " dataDxfId="5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54" dataDxfId="53">
  <autoFilter ref="W1:W4" xr:uid="{555A850F-4A0C-4D8E-A9F5-E8C972984B3E}"/>
  <tableColumns count="1">
    <tableColumn id="1" xr3:uid="{302CE89B-8126-4797-A798-9C5BDB67F1AF}" name="Valor Duracion" dataDxfId="5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51" dataDxfId="50">
  <autoFilter ref="Y1:Y4" xr:uid="{0B4EFBCF-846A-4190-B888-9CA1901D5B56}"/>
  <tableColumns count="1">
    <tableColumn id="1" xr3:uid="{59D4729D-C959-49B9-9C0B-98D5704E8E0E}" name="Valor Duracion" dataDxfId="4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48" dataDxfId="47">
  <autoFilter ref="AA1:AC4" xr:uid="{8FF45060-DEA7-4EB1-9320-12CCBA2BFAB0}"/>
  <tableColumns count="3">
    <tableColumn id="1" xr3:uid="{A3FF0BAB-35FE-4604-978C-C2A49E256988}" name="Valor Severidad" dataDxfId="46"/>
    <tableColumn id="2" xr3:uid="{CE8FC794-744C-44D3-B4E5-637DD10282CF}" name="Normatividad" dataDxfId="45"/>
    <tableColumn id="3" xr3:uid="{CD6BD804-AE6D-4C32-BC2B-7321653088E2}" name="Valor Normatividad"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111" dataDxfId="110">
  <autoFilter ref="D1:D13" xr:uid="{00000000-0009-0000-0100-00000A000000}"/>
  <tableColumns count="1">
    <tableColumn id="1" xr3:uid="{00000000-0010-0000-0200-000001000000}" name="PAR" dataDxfId="10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108" dataDxfId="107">
  <autoFilter ref="G1:G3" xr:uid="{00000000-0009-0000-0100-00000C000000}"/>
  <tableColumns count="1">
    <tableColumn id="1" xr3:uid="{00000000-0010-0000-0300-000001000000}" name="Generación_de_vertimientos" dataDxfId="10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105" dataDxfId="104">
  <autoFilter ref="H1:H3" xr:uid="{00000000-0009-0000-0100-00000D000000}"/>
  <tableColumns count="1">
    <tableColumn id="1" xr3:uid="{00000000-0010-0000-0400-000001000000}" name="Consumo_del_recurso_hídrico" dataDxfId="10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102" dataDxfId="101">
  <autoFilter ref="I1:I2" xr:uid="{00000000-0009-0000-0100-00000E000000}"/>
  <tableColumns count="1">
    <tableColumn id="1" xr3:uid="{00000000-0010-0000-0500-000001000000}" name="Ocupación_del_suelo"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99" dataDxfId="98">
  <autoFilter ref="J1:J2" xr:uid="{00000000-0009-0000-0100-00000F000000}"/>
  <tableColumns count="1">
    <tableColumn id="1" xr3:uid="{00000000-0010-0000-0600-000001000000}" name="Generación_de_derrames" dataDxfId="9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96" dataDxfId="95">
  <autoFilter ref="K1:K7" xr:uid="{00000000-0009-0000-0100-000010000000}"/>
  <tableColumns count="1">
    <tableColumn id="1" xr3:uid="{00000000-0010-0000-0700-000001000000}" name="Generación_de_residuos" dataDxfId="9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93" dataDxfId="92">
  <autoFilter ref="L1:L2" xr:uid="{00000000-0009-0000-0100-000011000000}"/>
  <tableColumns count="1">
    <tableColumn id="1" xr3:uid="{00000000-0010-0000-0800-000001000000}" name="Consumo_de_materias_primas_e_insumos" dataDxfId="9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baseColWidth="10" defaultColWidth="11.44140625" defaultRowHeight="14.4" x14ac:dyDescent="0.3"/>
  <cols>
    <col min="1" max="1" width="11.44140625" style="2"/>
    <col min="2" max="2" width="12.44140625" style="2" bestFit="1" customWidth="1"/>
    <col min="3" max="3" width="18.33203125" style="2" bestFit="1" customWidth="1"/>
    <col min="4" max="4" width="18.6640625" style="2" bestFit="1" customWidth="1"/>
    <col min="5" max="6" width="25.6640625" style="2" customWidth="1"/>
    <col min="7" max="7" width="27.44140625" style="2" customWidth="1"/>
    <col min="8" max="8" width="27.6640625" style="2" customWidth="1"/>
    <col min="9" max="9" width="20.6640625" style="2" customWidth="1"/>
    <col min="10" max="10" width="24.44140625" style="2" customWidth="1"/>
    <col min="11" max="11" width="23.44140625" style="2" customWidth="1"/>
    <col min="12" max="12" width="38.6640625" style="2" customWidth="1"/>
    <col min="13" max="13" width="22.6640625" style="2" customWidth="1"/>
    <col min="14" max="14" width="51" style="2" customWidth="1"/>
    <col min="15" max="15" width="29.33203125" style="2" customWidth="1"/>
    <col min="16" max="16" width="17.44140625" style="1" customWidth="1"/>
    <col min="17" max="17" width="23.44140625" style="2" customWidth="1"/>
    <col min="18" max="18" width="13.44140625" style="2" customWidth="1"/>
    <col min="19" max="19" width="19" style="2" customWidth="1"/>
    <col min="20" max="20" width="14.44140625" style="2" customWidth="1"/>
    <col min="21" max="29" width="20.6640625" style="2" customWidth="1"/>
    <col min="30" max="30" width="16" style="2" customWidth="1"/>
    <col min="31" max="16384" width="11.44140625" style="2"/>
  </cols>
  <sheetData>
    <row r="1" spans="1:30" s="3" customFormat="1" x14ac:dyDescent="0.3">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3.2" x14ac:dyDescent="0.3">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3.2" x14ac:dyDescent="0.3">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3.2" x14ac:dyDescent="0.3">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3.2" x14ac:dyDescent="0.3">
      <c r="A5" s="43" t="s">
        <v>84</v>
      </c>
      <c r="B5" s="2" t="s">
        <v>85</v>
      </c>
      <c r="C5" s="2" t="s">
        <v>86</v>
      </c>
      <c r="D5" s="2" t="s">
        <v>87</v>
      </c>
      <c r="E5" s="6"/>
      <c r="F5" s="58" t="s">
        <v>88</v>
      </c>
      <c r="K5" s="2" t="s">
        <v>89</v>
      </c>
      <c r="P5" s="2"/>
      <c r="Q5" s="2" t="s">
        <v>90</v>
      </c>
    </row>
    <row r="6" spans="1:30" ht="43.2" x14ac:dyDescent="0.3">
      <c r="A6" s="42" t="s">
        <v>91</v>
      </c>
      <c r="B6" s="2" t="s">
        <v>92</v>
      </c>
      <c r="D6" s="2" t="s">
        <v>93</v>
      </c>
      <c r="E6" s="7"/>
      <c r="F6" s="57" t="s">
        <v>94</v>
      </c>
      <c r="K6" s="2" t="s">
        <v>95</v>
      </c>
      <c r="P6" s="2"/>
      <c r="Q6" s="2" t="s">
        <v>96</v>
      </c>
    </row>
    <row r="7" spans="1:30" ht="28.8" x14ac:dyDescent="0.3">
      <c r="D7" s="2" t="s">
        <v>97</v>
      </c>
      <c r="K7" s="2" t="s">
        <v>98</v>
      </c>
      <c r="P7" s="2"/>
      <c r="Q7" s="2" t="s">
        <v>99</v>
      </c>
    </row>
    <row r="8" spans="1:30" x14ac:dyDescent="0.3">
      <c r="D8" s="2" t="s">
        <v>100</v>
      </c>
      <c r="P8" s="2"/>
      <c r="Q8" s="2" t="s">
        <v>63</v>
      </c>
    </row>
    <row r="9" spans="1:30" x14ac:dyDescent="0.3">
      <c r="D9" s="2" t="s">
        <v>101</v>
      </c>
      <c r="P9" s="2"/>
      <c r="Q9" s="2" t="s">
        <v>102</v>
      </c>
    </row>
    <row r="10" spans="1:30" x14ac:dyDescent="0.3">
      <c r="D10" s="2" t="s">
        <v>103</v>
      </c>
      <c r="P10" s="2"/>
    </row>
    <row r="11" spans="1:30" x14ac:dyDescent="0.3">
      <c r="D11" s="2" t="s">
        <v>104</v>
      </c>
      <c r="P11" s="2"/>
    </row>
    <row r="12" spans="1:30" x14ac:dyDescent="0.3">
      <c r="D12" s="2" t="s">
        <v>105</v>
      </c>
      <c r="P12" s="2"/>
    </row>
    <row r="13" spans="1:30" x14ac:dyDescent="0.3">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tabSelected="1" view="pageBreakPreview" topLeftCell="A16" zoomScaleNormal="100" zoomScaleSheetLayoutView="100" workbookViewId="0">
      <selection activeCell="C21" sqref="C21:E21"/>
    </sheetView>
  </sheetViews>
  <sheetFormatPr baseColWidth="10" defaultColWidth="0" defaultRowHeight="14.4" zeroHeight="1" x14ac:dyDescent="0.3"/>
  <cols>
    <col min="1" max="1" width="2.6640625" customWidth="1"/>
    <col min="2" max="2" width="16" customWidth="1"/>
    <col min="3" max="5" width="11.44140625" customWidth="1"/>
    <col min="6" max="7" width="16.109375" customWidth="1"/>
    <col min="8" max="9" width="15.6640625" customWidth="1"/>
    <col min="10" max="10" width="11.44140625" customWidth="1"/>
    <col min="11" max="11" width="2.6640625" hidden="1" customWidth="1"/>
    <col min="12" max="16384" width="11.44140625" hidden="1"/>
  </cols>
  <sheetData>
    <row r="1" spans="1:23" ht="16.5" customHeight="1" thickBot="1" x14ac:dyDescent="0.35">
      <c r="A1" s="110"/>
      <c r="B1" s="111"/>
      <c r="C1" s="127" t="s">
        <v>107</v>
      </c>
      <c r="D1" s="128"/>
      <c r="E1" s="128"/>
      <c r="F1" s="128"/>
      <c r="G1" s="128"/>
      <c r="H1" s="129"/>
      <c r="I1" s="142" t="s">
        <v>108</v>
      </c>
      <c r="J1" s="143"/>
      <c r="K1" s="70"/>
    </row>
    <row r="2" spans="1:23" ht="16.5" customHeight="1" thickBot="1" x14ac:dyDescent="0.35">
      <c r="A2" s="112"/>
      <c r="B2" s="113"/>
      <c r="C2" s="130"/>
      <c r="D2" s="131"/>
      <c r="E2" s="131"/>
      <c r="F2" s="131"/>
      <c r="G2" s="131"/>
      <c r="H2" s="132"/>
      <c r="I2" s="144"/>
      <c r="J2" s="145"/>
      <c r="K2" s="71"/>
      <c r="L2" s="66"/>
      <c r="M2" s="66"/>
      <c r="N2" s="66"/>
      <c r="O2" s="66"/>
      <c r="P2" s="66"/>
      <c r="Q2" s="66"/>
      <c r="R2" s="66"/>
      <c r="S2" s="66"/>
      <c r="T2" s="66"/>
      <c r="U2" s="66"/>
      <c r="V2" s="66"/>
      <c r="W2" s="67"/>
    </row>
    <row r="3" spans="1:23" ht="16.2" thickBot="1" x14ac:dyDescent="0.35">
      <c r="A3" s="112"/>
      <c r="B3" s="113"/>
      <c r="C3" s="133" t="s">
        <v>109</v>
      </c>
      <c r="D3" s="134"/>
      <c r="E3" s="134"/>
      <c r="F3" s="134"/>
      <c r="G3" s="134"/>
      <c r="H3" s="135"/>
      <c r="I3" s="146" t="s">
        <v>110</v>
      </c>
      <c r="J3" s="147"/>
      <c r="K3" s="72"/>
      <c r="L3" s="68"/>
      <c r="M3" s="68"/>
      <c r="N3" s="68"/>
      <c r="O3" s="68"/>
      <c r="P3" s="68"/>
      <c r="Q3" s="68"/>
      <c r="R3" s="68"/>
      <c r="S3" s="68"/>
      <c r="T3" s="68"/>
      <c r="U3" s="68"/>
      <c r="V3" s="68"/>
      <c r="W3" s="69"/>
    </row>
    <row r="4" spans="1:23" ht="16.2" customHeight="1" thickBot="1" x14ac:dyDescent="0.35">
      <c r="A4" s="112"/>
      <c r="B4" s="113"/>
      <c r="C4" s="136" t="s">
        <v>111</v>
      </c>
      <c r="D4" s="137"/>
      <c r="E4" s="137"/>
      <c r="F4" s="137"/>
      <c r="G4" s="137"/>
      <c r="H4" s="138"/>
      <c r="I4" s="142" t="s">
        <v>112</v>
      </c>
      <c r="J4" s="143"/>
      <c r="K4" s="72"/>
      <c r="L4" s="68"/>
      <c r="M4" s="68"/>
      <c r="N4" s="68"/>
      <c r="O4" s="68"/>
      <c r="P4" s="68"/>
      <c r="Q4" s="68"/>
      <c r="R4" s="68"/>
      <c r="S4" s="68"/>
      <c r="T4" s="68"/>
      <c r="U4" s="68"/>
      <c r="V4" s="68"/>
      <c r="W4" s="69"/>
    </row>
    <row r="5" spans="1:23" ht="15" customHeight="1" thickBot="1" x14ac:dyDescent="0.35">
      <c r="A5" s="114"/>
      <c r="B5" s="115"/>
      <c r="C5" s="139"/>
      <c r="D5" s="140"/>
      <c r="E5" s="140"/>
      <c r="F5" s="140"/>
      <c r="G5" s="140"/>
      <c r="H5" s="141"/>
      <c r="I5" s="144"/>
      <c r="J5" s="145"/>
      <c r="K5" s="26"/>
    </row>
    <row r="6" spans="1:23" ht="15" customHeight="1" x14ac:dyDescent="0.3">
      <c r="A6" s="77"/>
      <c r="B6" s="77"/>
      <c r="C6" s="126"/>
      <c r="D6" s="126"/>
      <c r="E6" s="126"/>
      <c r="F6" s="126"/>
      <c r="G6" s="126"/>
      <c r="H6" s="126"/>
      <c r="I6" s="126"/>
      <c r="J6" s="126"/>
      <c r="K6" s="26"/>
    </row>
    <row r="7" spans="1:23" ht="34.200000000000003" customHeight="1" x14ac:dyDescent="0.3">
      <c r="A7" s="96" t="s">
        <v>111</v>
      </c>
      <c r="B7" s="97"/>
      <c r="C7" s="97"/>
      <c r="D7" s="97"/>
      <c r="E7" s="97"/>
      <c r="F7" s="97"/>
      <c r="G7" s="97"/>
      <c r="H7" s="97"/>
      <c r="I7" s="97"/>
      <c r="J7" s="98"/>
      <c r="K7" s="27"/>
    </row>
    <row r="8" spans="1:23" x14ac:dyDescent="0.3">
      <c r="A8" s="26"/>
      <c r="B8" s="28"/>
      <c r="C8" s="26"/>
      <c r="D8" s="26"/>
      <c r="E8" s="26"/>
      <c r="F8" s="26"/>
      <c r="G8" s="26"/>
      <c r="H8" s="26"/>
      <c r="I8" s="26"/>
      <c r="J8" s="26"/>
      <c r="K8" s="26"/>
    </row>
    <row r="9" spans="1:23" x14ac:dyDescent="0.3">
      <c r="A9" s="26"/>
      <c r="B9" s="31"/>
      <c r="C9" s="26"/>
      <c r="D9" s="26"/>
      <c r="E9" s="26"/>
      <c r="F9" s="26"/>
      <c r="G9" s="26"/>
      <c r="H9" s="26"/>
      <c r="I9" s="26"/>
      <c r="J9" s="73"/>
      <c r="K9" s="26"/>
    </row>
    <row r="10" spans="1:23" x14ac:dyDescent="0.3">
      <c r="A10" s="26"/>
      <c r="B10" s="28"/>
      <c r="C10" s="106" t="s">
        <v>113</v>
      </c>
      <c r="D10" s="107"/>
      <c r="E10" s="107"/>
      <c r="F10" s="107"/>
      <c r="G10" s="107"/>
      <c r="H10" s="107"/>
      <c r="I10" s="108"/>
      <c r="J10" s="29"/>
      <c r="K10" s="26"/>
    </row>
    <row r="11" spans="1:23" ht="26.4" customHeight="1" x14ac:dyDescent="0.3">
      <c r="A11" s="30"/>
      <c r="B11" s="31"/>
      <c r="C11" s="74" t="s">
        <v>114</v>
      </c>
      <c r="D11" s="105" t="s">
        <v>115</v>
      </c>
      <c r="E11" s="105"/>
      <c r="F11" s="105" t="s">
        <v>116</v>
      </c>
      <c r="G11" s="105"/>
      <c r="H11" s="105"/>
      <c r="I11" s="109"/>
      <c r="J11" s="32"/>
      <c r="K11" s="30"/>
    </row>
    <row r="12" spans="1:23" ht="17.100000000000001" customHeight="1" x14ac:dyDescent="0.3">
      <c r="A12" s="26"/>
      <c r="B12" s="28"/>
      <c r="C12" s="75">
        <v>1</v>
      </c>
      <c r="D12" s="118">
        <v>45566</v>
      </c>
      <c r="E12" s="118"/>
      <c r="F12" s="116" t="s">
        <v>117</v>
      </c>
      <c r="G12" s="116"/>
      <c r="H12" s="116"/>
      <c r="I12" s="117"/>
      <c r="J12" s="25"/>
      <c r="K12" s="26"/>
    </row>
    <row r="13" spans="1:23" ht="17.100000000000001" customHeight="1" x14ac:dyDescent="0.3">
      <c r="A13" s="26"/>
      <c r="B13" s="28"/>
      <c r="C13" s="75"/>
      <c r="D13" s="118"/>
      <c r="E13" s="118"/>
      <c r="F13" s="119"/>
      <c r="G13" s="120"/>
      <c r="H13" s="120"/>
      <c r="I13" s="121"/>
      <c r="J13" s="25"/>
      <c r="K13" s="26"/>
    </row>
    <row r="14" spans="1:23" ht="17.100000000000001" customHeight="1" x14ac:dyDescent="0.3">
      <c r="A14" s="26"/>
      <c r="B14" s="28"/>
      <c r="C14" s="75"/>
      <c r="D14" s="118"/>
      <c r="E14" s="118"/>
      <c r="F14" s="116"/>
      <c r="G14" s="116"/>
      <c r="H14" s="116"/>
      <c r="I14" s="117"/>
      <c r="J14" s="25"/>
      <c r="K14" s="26"/>
    </row>
    <row r="15" spans="1:23" ht="17.100000000000001" customHeight="1" x14ac:dyDescent="0.3">
      <c r="A15" s="26"/>
      <c r="B15" s="28"/>
      <c r="C15" s="75"/>
      <c r="D15" s="124"/>
      <c r="E15" s="125"/>
      <c r="F15" s="116"/>
      <c r="G15" s="116"/>
      <c r="H15" s="116"/>
      <c r="I15" s="117"/>
      <c r="J15" s="25"/>
      <c r="K15" s="26"/>
    </row>
    <row r="16" spans="1:23" ht="17.100000000000001" customHeight="1" x14ac:dyDescent="0.3">
      <c r="A16" s="26"/>
      <c r="B16" s="28"/>
      <c r="C16" s="75"/>
      <c r="D16" s="124"/>
      <c r="E16" s="125"/>
      <c r="F16" s="116"/>
      <c r="G16" s="116"/>
      <c r="H16" s="116"/>
      <c r="I16" s="117"/>
      <c r="J16" s="25"/>
      <c r="K16" s="26"/>
    </row>
    <row r="17" spans="1:11" ht="17.100000000000001" customHeight="1" x14ac:dyDescent="0.3">
      <c r="A17" s="26"/>
      <c r="B17" s="28"/>
      <c r="C17" s="75"/>
      <c r="D17" s="124"/>
      <c r="E17" s="125"/>
      <c r="F17" s="116"/>
      <c r="G17" s="116"/>
      <c r="H17" s="116"/>
      <c r="I17" s="117"/>
      <c r="J17" s="25"/>
      <c r="K17" s="26"/>
    </row>
    <row r="18" spans="1:11" ht="16.5" customHeight="1" x14ac:dyDescent="0.3">
      <c r="A18" s="26"/>
      <c r="B18" s="28"/>
      <c r="C18" s="76"/>
      <c r="D18" s="122"/>
      <c r="E18" s="123"/>
      <c r="F18" s="93"/>
      <c r="G18" s="94"/>
      <c r="H18" s="94"/>
      <c r="I18" s="95"/>
      <c r="J18" s="25"/>
      <c r="K18" s="26"/>
    </row>
    <row r="19" spans="1:11" ht="15" thickBot="1" x14ac:dyDescent="0.35">
      <c r="A19" s="26"/>
      <c r="B19" s="28"/>
      <c r="C19" s="26"/>
      <c r="D19" s="26"/>
      <c r="E19" s="26"/>
      <c r="F19" s="26"/>
      <c r="G19" s="26"/>
      <c r="H19" s="26"/>
      <c r="I19" s="26"/>
      <c r="J19" s="29"/>
      <c r="K19" s="26"/>
    </row>
    <row r="20" spans="1:11" ht="15" thickBot="1" x14ac:dyDescent="0.35">
      <c r="A20" s="26"/>
      <c r="B20" s="28"/>
      <c r="C20" s="102" t="s">
        <v>118</v>
      </c>
      <c r="D20" s="103"/>
      <c r="E20" s="104"/>
      <c r="F20" s="102" t="s">
        <v>119</v>
      </c>
      <c r="G20" s="104"/>
      <c r="H20" s="102" t="s">
        <v>120</v>
      </c>
      <c r="I20" s="104"/>
      <c r="J20" s="25"/>
      <c r="K20" s="26"/>
    </row>
    <row r="21" spans="1:11" ht="79.95" customHeight="1" thickBot="1" x14ac:dyDescent="0.35">
      <c r="A21" s="26"/>
      <c r="B21" s="28"/>
      <c r="C21" s="99" t="s">
        <v>228</v>
      </c>
      <c r="D21" s="100"/>
      <c r="E21" s="101"/>
      <c r="F21" s="99" t="s">
        <v>121</v>
      </c>
      <c r="G21" s="101"/>
      <c r="H21" s="99" t="s">
        <v>122</v>
      </c>
      <c r="I21" s="101"/>
      <c r="J21" s="33"/>
      <c r="K21" s="26"/>
    </row>
    <row r="22" spans="1:11" ht="15" customHeight="1" x14ac:dyDescent="0.3">
      <c r="A22" s="26"/>
      <c r="B22" s="28"/>
      <c r="C22" s="26"/>
      <c r="D22" s="26"/>
      <c r="E22" s="26"/>
      <c r="F22" s="26"/>
      <c r="G22" s="26"/>
      <c r="H22" s="26"/>
      <c r="I22" s="26"/>
      <c r="J22" s="29"/>
      <c r="K22" s="26"/>
    </row>
    <row r="23" spans="1:11" ht="15" thickBot="1" x14ac:dyDescent="0.35">
      <c r="A23" s="26"/>
      <c r="B23" s="34"/>
      <c r="C23" s="35"/>
      <c r="D23" s="35"/>
      <c r="E23" s="35"/>
      <c r="F23" s="35"/>
      <c r="G23" s="35"/>
      <c r="H23" s="35"/>
      <c r="I23" s="35"/>
      <c r="J23" s="36"/>
      <c r="K23" s="26"/>
    </row>
    <row r="24" spans="1:11" ht="15" customHeight="1" x14ac:dyDescent="0.3"/>
    <row r="25" spans="1:11" ht="15.75" customHeight="1" x14ac:dyDescent="0.3"/>
    <row r="26" spans="1:11" x14ac:dyDescent="0.3"/>
    <row r="27" spans="1:11" x14ac:dyDescent="0.3"/>
    <row r="28" spans="1:11" x14ac:dyDescent="0.3"/>
    <row r="29" spans="1:11" x14ac:dyDescent="0.3"/>
    <row r="30" spans="1:11" x14ac:dyDescent="0.3"/>
    <row r="31" spans="1:11" x14ac:dyDescent="0.3"/>
    <row r="32" spans="1:11" x14ac:dyDescent="0.3"/>
    <row r="33" x14ac:dyDescent="0.3"/>
    <row r="34" x14ac:dyDescent="0.3"/>
  </sheetData>
  <mergeCells count="32">
    <mergeCell ref="C6:J6"/>
    <mergeCell ref="C1:H2"/>
    <mergeCell ref="C3:H3"/>
    <mergeCell ref="C4:H5"/>
    <mergeCell ref="I1:J2"/>
    <mergeCell ref="I3:J3"/>
    <mergeCell ref="I4:J5"/>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F18:I18"/>
    <mergeCell ref="A7:J7"/>
    <mergeCell ref="C21:E21"/>
    <mergeCell ref="F21:G21"/>
    <mergeCell ref="H21:I21"/>
    <mergeCell ref="C20:E20"/>
    <mergeCell ref="D11:E11"/>
    <mergeCell ref="C10:I10"/>
    <mergeCell ref="F11:I11"/>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topLeftCell="A33" zoomScaleNormal="100" workbookViewId="0">
      <selection activeCell="B38" sqref="B38:D38"/>
    </sheetView>
  </sheetViews>
  <sheetFormatPr baseColWidth="10" defaultColWidth="11.44140625" defaultRowHeight="14.4" x14ac:dyDescent="0.3"/>
  <cols>
    <col min="2" max="2" width="20.33203125" customWidth="1"/>
    <col min="3" max="3" width="107.6640625" customWidth="1"/>
    <col min="4" max="4" width="26.44140625" customWidth="1"/>
  </cols>
  <sheetData>
    <row r="1" spans="2:4" ht="18.600000000000001" thickBot="1" x14ac:dyDescent="0.4">
      <c r="B1" s="175"/>
      <c r="C1" s="78" t="s">
        <v>107</v>
      </c>
      <c r="D1" s="81" t="s">
        <v>108</v>
      </c>
    </row>
    <row r="2" spans="2:4" ht="15" thickBot="1" x14ac:dyDescent="0.35">
      <c r="B2" s="176"/>
      <c r="C2" s="80" t="s">
        <v>109</v>
      </c>
      <c r="D2" s="81" t="s">
        <v>110</v>
      </c>
    </row>
    <row r="3" spans="2:4" ht="15" thickBot="1" x14ac:dyDescent="0.35">
      <c r="B3" s="176"/>
      <c r="C3" s="79" t="s">
        <v>111</v>
      </c>
      <c r="D3" s="82" t="s">
        <v>112</v>
      </c>
    </row>
    <row r="4" spans="2:4" ht="14.4" customHeight="1" x14ac:dyDescent="0.3">
      <c r="B4" s="180" t="s">
        <v>123</v>
      </c>
      <c r="C4" s="181"/>
      <c r="D4" s="182"/>
    </row>
    <row r="5" spans="2:4" ht="14.4" customHeight="1" x14ac:dyDescent="0.3">
      <c r="B5" s="177" t="s">
        <v>124</v>
      </c>
      <c r="C5" s="178"/>
      <c r="D5" s="179"/>
    </row>
    <row r="6" spans="2:4" ht="14.4" customHeight="1" x14ac:dyDescent="0.3">
      <c r="B6" s="154" t="s">
        <v>125</v>
      </c>
      <c r="C6" s="155"/>
      <c r="D6" s="156"/>
    </row>
    <row r="7" spans="2:4" ht="24.75" customHeight="1" x14ac:dyDescent="0.3">
      <c r="B7" s="160" t="s">
        <v>126</v>
      </c>
      <c r="C7" s="161"/>
      <c r="D7" s="162"/>
    </row>
    <row r="8" spans="2:4" x14ac:dyDescent="0.3">
      <c r="B8" s="160" t="s">
        <v>127</v>
      </c>
      <c r="C8" s="161"/>
      <c r="D8" s="162"/>
    </row>
    <row r="9" spans="2:4" ht="22.2" customHeight="1" x14ac:dyDescent="0.3">
      <c r="B9" s="157" t="s">
        <v>128</v>
      </c>
      <c r="C9" s="158"/>
      <c r="D9" s="159"/>
    </row>
    <row r="10" spans="2:4" ht="18.600000000000001" customHeight="1" x14ac:dyDescent="0.3">
      <c r="B10" s="154" t="s">
        <v>129</v>
      </c>
      <c r="C10" s="155"/>
      <c r="D10" s="156"/>
    </row>
    <row r="11" spans="2:4" ht="12" customHeight="1" x14ac:dyDescent="0.3">
      <c r="B11" s="160" t="s">
        <v>130</v>
      </c>
      <c r="C11" s="161"/>
      <c r="D11" s="162"/>
    </row>
    <row r="12" spans="2:4" ht="18.600000000000001" customHeight="1" x14ac:dyDescent="0.3">
      <c r="B12" s="154" t="s">
        <v>131</v>
      </c>
      <c r="C12" s="155"/>
      <c r="D12" s="156"/>
    </row>
    <row r="13" spans="2:4" ht="15.6" customHeight="1" x14ac:dyDescent="0.3">
      <c r="B13" s="157" t="s">
        <v>132</v>
      </c>
      <c r="C13" s="158"/>
      <c r="D13" s="159"/>
    </row>
    <row r="14" spans="2:4" ht="14.4" customHeight="1" x14ac:dyDescent="0.3">
      <c r="B14" s="148" t="s">
        <v>133</v>
      </c>
      <c r="C14" s="149"/>
      <c r="D14" s="150"/>
    </row>
    <row r="15" spans="2:4" ht="15.6" customHeight="1" x14ac:dyDescent="0.3">
      <c r="B15" s="157" t="s">
        <v>134</v>
      </c>
      <c r="C15" s="158"/>
      <c r="D15" s="159"/>
    </row>
    <row r="16" spans="2:4" ht="27.75" customHeight="1" x14ac:dyDescent="0.3">
      <c r="B16" s="163" t="s">
        <v>135</v>
      </c>
      <c r="C16" s="164"/>
      <c r="D16" s="165"/>
    </row>
    <row r="17" spans="2:4" ht="26.4" customHeight="1" x14ac:dyDescent="0.3">
      <c r="B17" s="148" t="s">
        <v>136</v>
      </c>
      <c r="C17" s="149"/>
      <c r="D17" s="150"/>
    </row>
    <row r="18" spans="2:4" ht="14.4" customHeight="1" x14ac:dyDescent="0.3">
      <c r="B18" s="148" t="s">
        <v>137</v>
      </c>
      <c r="C18" s="149"/>
      <c r="D18" s="150"/>
    </row>
    <row r="19" spans="2:4" ht="26.4" customHeight="1" x14ac:dyDescent="0.3">
      <c r="B19" s="163" t="s">
        <v>138</v>
      </c>
      <c r="C19" s="164"/>
      <c r="D19" s="165"/>
    </row>
    <row r="20" spans="2:4" ht="14.4" customHeight="1" x14ac:dyDescent="0.3">
      <c r="B20" s="163" t="s">
        <v>139</v>
      </c>
      <c r="C20" s="164"/>
      <c r="D20" s="165"/>
    </row>
    <row r="21" spans="2:4" ht="14.4" customHeight="1" x14ac:dyDescent="0.3">
      <c r="B21" s="151" t="s">
        <v>140</v>
      </c>
      <c r="C21" s="152"/>
      <c r="D21" s="153"/>
    </row>
    <row r="22" spans="2:4" x14ac:dyDescent="0.3">
      <c r="B22" s="148" t="s">
        <v>141</v>
      </c>
      <c r="C22" s="149"/>
      <c r="D22" s="150"/>
    </row>
    <row r="23" spans="2:4" x14ac:dyDescent="0.3">
      <c r="B23" s="151" t="s">
        <v>142</v>
      </c>
      <c r="C23" s="152"/>
      <c r="D23" s="153"/>
    </row>
    <row r="24" spans="2:4" x14ac:dyDescent="0.3">
      <c r="B24" s="151" t="s">
        <v>143</v>
      </c>
      <c r="C24" s="152"/>
      <c r="D24" s="153"/>
    </row>
    <row r="25" spans="2:4" ht="15.6" customHeight="1" x14ac:dyDescent="0.3">
      <c r="B25" s="157" t="s">
        <v>144</v>
      </c>
      <c r="C25" s="158"/>
      <c r="D25" s="159"/>
    </row>
    <row r="26" spans="2:4" ht="14.4" customHeight="1" x14ac:dyDescent="0.3">
      <c r="B26" s="151" t="s">
        <v>145</v>
      </c>
      <c r="C26" s="152"/>
      <c r="D26" s="153"/>
    </row>
    <row r="27" spans="2:4" ht="14.4" customHeight="1" x14ac:dyDescent="0.3">
      <c r="B27" s="148" t="s">
        <v>146</v>
      </c>
      <c r="C27" s="149"/>
      <c r="D27" s="150"/>
    </row>
    <row r="28" spans="2:4" ht="14.4" customHeight="1" x14ac:dyDescent="0.3">
      <c r="B28" s="151" t="s">
        <v>147</v>
      </c>
      <c r="C28" s="152"/>
      <c r="D28" s="153"/>
    </row>
    <row r="29" spans="2:4" ht="14.4" customHeight="1" x14ac:dyDescent="0.3">
      <c r="B29" s="148" t="s">
        <v>148</v>
      </c>
      <c r="C29" s="149"/>
      <c r="D29" s="150"/>
    </row>
    <row r="30" spans="2:4" ht="14.4" customHeight="1" x14ac:dyDescent="0.3">
      <c r="B30" s="163" t="s">
        <v>149</v>
      </c>
      <c r="C30" s="164"/>
      <c r="D30" s="165"/>
    </row>
    <row r="31" spans="2:4" ht="15.6" customHeight="1" x14ac:dyDescent="0.3">
      <c r="B31" s="157" t="s">
        <v>150</v>
      </c>
      <c r="C31" s="158"/>
      <c r="D31" s="159"/>
    </row>
    <row r="32" spans="2:4" ht="30" customHeight="1" x14ac:dyDescent="0.3">
      <c r="B32" s="148" t="s">
        <v>151</v>
      </c>
      <c r="C32" s="149"/>
      <c r="D32" s="150"/>
    </row>
    <row r="33" spans="2:4" ht="27" customHeight="1" x14ac:dyDescent="0.3">
      <c r="B33" s="166" t="s">
        <v>152</v>
      </c>
      <c r="C33" s="167"/>
      <c r="D33" s="168"/>
    </row>
    <row r="34" spans="2:4" ht="27" customHeight="1" x14ac:dyDescent="0.3">
      <c r="B34" s="166" t="s">
        <v>153</v>
      </c>
      <c r="C34" s="167"/>
      <c r="D34" s="168"/>
    </row>
    <row r="35" spans="2:4" ht="27" customHeight="1" x14ac:dyDescent="0.3">
      <c r="B35" s="166" t="s">
        <v>154</v>
      </c>
      <c r="C35" s="167"/>
      <c r="D35" s="168"/>
    </row>
    <row r="36" spans="2:4" ht="27" customHeight="1" x14ac:dyDescent="0.3">
      <c r="B36" s="183" t="s">
        <v>155</v>
      </c>
      <c r="C36" s="184"/>
      <c r="D36" s="185"/>
    </row>
    <row r="37" spans="2:4" ht="27" customHeight="1" x14ac:dyDescent="0.3">
      <c r="B37" s="166" t="s">
        <v>156</v>
      </c>
      <c r="C37" s="167"/>
      <c r="D37" s="168"/>
    </row>
    <row r="38" spans="2:4" x14ac:dyDescent="0.3">
      <c r="B38" s="163" t="s">
        <v>157</v>
      </c>
      <c r="C38" s="164"/>
      <c r="D38" s="165"/>
    </row>
    <row r="39" spans="2:4" x14ac:dyDescent="0.3">
      <c r="B39" s="148" t="s">
        <v>158</v>
      </c>
      <c r="C39" s="149"/>
      <c r="D39" s="150"/>
    </row>
    <row r="40" spans="2:4" ht="18.75" customHeight="1" x14ac:dyDescent="0.3">
      <c r="B40" s="157" t="s">
        <v>159</v>
      </c>
      <c r="C40" s="158"/>
      <c r="D40" s="159"/>
    </row>
    <row r="41" spans="2:4" ht="27" customHeight="1" x14ac:dyDescent="0.3">
      <c r="B41" s="172" t="s">
        <v>160</v>
      </c>
      <c r="C41" s="173"/>
      <c r="D41" s="174"/>
    </row>
    <row r="42" spans="2:4" ht="27" customHeight="1" x14ac:dyDescent="0.3">
      <c r="B42" s="172" t="s">
        <v>161</v>
      </c>
      <c r="C42" s="173"/>
      <c r="D42" s="174"/>
    </row>
    <row r="43" spans="2:4" ht="24" customHeight="1" x14ac:dyDescent="0.3">
      <c r="B43" s="172" t="s">
        <v>162</v>
      </c>
      <c r="C43" s="173"/>
      <c r="D43" s="174"/>
    </row>
    <row r="44" spans="2:4" ht="15.6" customHeight="1" x14ac:dyDescent="0.3">
      <c r="B44" s="157" t="s">
        <v>163</v>
      </c>
      <c r="C44" s="158"/>
      <c r="D44" s="159"/>
    </row>
    <row r="45" spans="2:4" x14ac:dyDescent="0.3">
      <c r="B45" s="151" t="s">
        <v>164</v>
      </c>
      <c r="C45" s="152"/>
      <c r="D45" s="153"/>
    </row>
    <row r="46" spans="2:4" ht="26.4" customHeight="1" thickBot="1" x14ac:dyDescent="0.35">
      <c r="B46" s="169" t="s">
        <v>165</v>
      </c>
      <c r="C46" s="170"/>
      <c r="D46" s="171"/>
    </row>
  </sheetData>
  <mergeCells count="44">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 ref="B45:D45"/>
    <mergeCell ref="B46:D46"/>
    <mergeCell ref="B43:D43"/>
    <mergeCell ref="B42:D42"/>
    <mergeCell ref="B41:D41"/>
    <mergeCell ref="B34:D34"/>
    <mergeCell ref="B33:D33"/>
    <mergeCell ref="B32:D32"/>
    <mergeCell ref="B30:D30"/>
    <mergeCell ref="B29:D29"/>
    <mergeCell ref="B31:D31"/>
    <mergeCell ref="B28:D28"/>
    <mergeCell ref="B27:D27"/>
    <mergeCell ref="B26:D26"/>
    <mergeCell ref="B23:D23"/>
    <mergeCell ref="B24:D24"/>
    <mergeCell ref="B25:D25"/>
    <mergeCell ref="B14:D14"/>
    <mergeCell ref="B21:D21"/>
    <mergeCell ref="B6:D6"/>
    <mergeCell ref="B9:D9"/>
    <mergeCell ref="B10:D10"/>
    <mergeCell ref="B11:D11"/>
    <mergeCell ref="B12:D12"/>
    <mergeCell ref="B17:D17"/>
    <mergeCell ref="B18:D18"/>
    <mergeCell ref="B19:D19"/>
    <mergeCell ref="B20:D20"/>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4"/>
  <sheetViews>
    <sheetView view="pageBreakPreview" topLeftCell="E13" zoomScale="130" zoomScaleNormal="130" zoomScaleSheetLayoutView="130" workbookViewId="0">
      <selection activeCell="J18" sqref="J18"/>
    </sheetView>
  </sheetViews>
  <sheetFormatPr baseColWidth="10" defaultColWidth="11.44140625" defaultRowHeight="13.8" x14ac:dyDescent="0.3"/>
  <cols>
    <col min="1" max="1" width="22.88671875" style="22" customWidth="1"/>
    <col min="2" max="2" width="37.5546875" style="22" customWidth="1"/>
    <col min="3" max="3" width="20.109375" style="22" customWidth="1"/>
    <col min="4" max="4" width="54.44140625" style="22" customWidth="1"/>
    <col min="5" max="5" width="47.44140625" style="23" customWidth="1"/>
    <col min="6" max="6" width="12.5546875" style="23" customWidth="1"/>
    <col min="7" max="7" width="11.44140625" style="23" customWidth="1"/>
    <col min="8" max="8" width="18.5546875" style="23" customWidth="1"/>
    <col min="9" max="9" width="24.33203125" style="23" customWidth="1"/>
    <col min="10" max="10" width="21.33203125" style="22" customWidth="1"/>
    <col min="11" max="11" width="24" style="23" customWidth="1"/>
    <col min="12" max="12" width="17" style="22" customWidth="1"/>
    <col min="13" max="13" width="19.44140625" style="22" customWidth="1"/>
    <col min="14" max="14" width="35.33203125" style="22" customWidth="1"/>
    <col min="15" max="15" width="17.44140625" style="22" customWidth="1"/>
    <col min="16" max="19" width="15.6640625" style="22" customWidth="1"/>
    <col min="20" max="20" width="18.109375" style="22" customWidth="1"/>
    <col min="21" max="21" width="13.44140625" style="22" customWidth="1"/>
    <col min="22" max="22" width="17.44140625" style="22" customWidth="1"/>
    <col min="23" max="23" width="20.6640625" style="22" customWidth="1"/>
    <col min="24" max="24" width="22.109375" style="22" customWidth="1"/>
    <col min="25" max="25" width="43.109375" style="22" customWidth="1"/>
    <col min="26" max="26" width="46.33203125" style="23" customWidth="1"/>
    <col min="27" max="27" width="23.109375" style="23" customWidth="1"/>
    <col min="28" max="16384" width="11.44140625" style="23"/>
  </cols>
  <sheetData>
    <row r="1" spans="1:26" s="13" customFormat="1" ht="30" customHeight="1" thickBot="1" x14ac:dyDescent="0.35">
      <c r="A1" s="199"/>
      <c r="B1" s="208" t="s">
        <v>107</v>
      </c>
      <c r="C1" s="209"/>
      <c r="D1" s="209"/>
      <c r="E1" s="209"/>
      <c r="F1" s="209"/>
      <c r="G1" s="209"/>
      <c r="H1" s="209"/>
      <c r="I1" s="209"/>
      <c r="J1" s="209"/>
      <c r="K1" s="209"/>
      <c r="L1" s="209"/>
      <c r="M1" s="209"/>
      <c r="N1" s="209"/>
      <c r="O1" s="209"/>
      <c r="P1" s="209"/>
      <c r="Q1" s="209"/>
      <c r="R1" s="209"/>
      <c r="S1" s="209"/>
      <c r="T1" s="209"/>
      <c r="U1" s="209"/>
      <c r="V1" s="210"/>
      <c r="W1" s="146" t="s">
        <v>108</v>
      </c>
      <c r="X1" s="221"/>
      <c r="Y1" s="221"/>
      <c r="Z1" s="147"/>
    </row>
    <row r="2" spans="1:26" s="13" customFormat="1" ht="20.25" customHeight="1" thickBot="1" x14ac:dyDescent="0.35">
      <c r="A2" s="200"/>
      <c r="B2" s="133" t="s">
        <v>109</v>
      </c>
      <c r="C2" s="134"/>
      <c r="D2" s="134"/>
      <c r="E2" s="134"/>
      <c r="F2" s="134"/>
      <c r="G2" s="134"/>
      <c r="H2" s="134"/>
      <c r="I2" s="134"/>
      <c r="J2" s="134"/>
      <c r="K2" s="134"/>
      <c r="L2" s="134"/>
      <c r="M2" s="134"/>
      <c r="N2" s="134"/>
      <c r="O2" s="134"/>
      <c r="P2" s="134"/>
      <c r="Q2" s="134"/>
      <c r="R2" s="134"/>
      <c r="S2" s="134"/>
      <c r="T2" s="134"/>
      <c r="U2" s="134"/>
      <c r="V2" s="135"/>
      <c r="W2" s="222" t="s">
        <v>110</v>
      </c>
      <c r="X2" s="223"/>
      <c r="Y2" s="223"/>
      <c r="Z2" s="224"/>
    </row>
    <row r="3" spans="1:26" s="13" customFormat="1" ht="30" customHeight="1" thickBot="1" x14ac:dyDescent="0.35">
      <c r="A3" s="201"/>
      <c r="B3" s="133" t="s">
        <v>111</v>
      </c>
      <c r="C3" s="134"/>
      <c r="D3" s="134"/>
      <c r="E3" s="134"/>
      <c r="F3" s="134"/>
      <c r="G3" s="134"/>
      <c r="H3" s="134"/>
      <c r="I3" s="134"/>
      <c r="J3" s="134"/>
      <c r="K3" s="134"/>
      <c r="L3" s="134"/>
      <c r="M3" s="134"/>
      <c r="N3" s="134"/>
      <c r="O3" s="134"/>
      <c r="P3" s="134"/>
      <c r="Q3" s="134"/>
      <c r="R3" s="134"/>
      <c r="S3" s="134"/>
      <c r="T3" s="134"/>
      <c r="U3" s="134"/>
      <c r="V3" s="135"/>
      <c r="W3" s="222" t="s">
        <v>112</v>
      </c>
      <c r="X3" s="223"/>
      <c r="Y3" s="223"/>
      <c r="Z3" s="224"/>
    </row>
    <row r="4" spans="1:26" s="14" customFormat="1" ht="30" customHeight="1" thickTop="1" thickBot="1" x14ac:dyDescent="0.35">
      <c r="A4" s="51" t="s">
        <v>166</v>
      </c>
      <c r="B4" s="216" t="s">
        <v>167</v>
      </c>
      <c r="C4" s="203"/>
      <c r="D4" s="203"/>
      <c r="E4" s="203"/>
      <c r="F4" s="203"/>
      <c r="G4" s="203"/>
      <c r="H4" s="203"/>
      <c r="I4" s="214"/>
      <c r="J4" s="202" t="s">
        <v>168</v>
      </c>
      <c r="K4" s="203"/>
      <c r="L4" s="203"/>
      <c r="M4" s="203"/>
      <c r="N4" s="211" t="s">
        <v>169</v>
      </c>
      <c r="O4" s="202" t="s">
        <v>170</v>
      </c>
      <c r="P4" s="203"/>
      <c r="Q4" s="203"/>
      <c r="R4" s="203"/>
      <c r="S4" s="203"/>
      <c r="T4" s="203"/>
      <c r="U4" s="203"/>
      <c r="V4" s="214"/>
      <c r="W4" s="218" t="s">
        <v>171</v>
      </c>
      <c r="X4" s="202" t="s">
        <v>172</v>
      </c>
      <c r="Y4" s="203"/>
      <c r="Z4" s="203"/>
    </row>
    <row r="5" spans="1:26" s="14" customFormat="1" ht="18" customHeight="1" thickTop="1" thickBot="1" x14ac:dyDescent="0.35">
      <c r="A5" s="52">
        <v>45566</v>
      </c>
      <c r="B5" s="217"/>
      <c r="C5" s="205"/>
      <c r="D5" s="205"/>
      <c r="E5" s="205"/>
      <c r="F5" s="205"/>
      <c r="G5" s="205"/>
      <c r="H5" s="205"/>
      <c r="I5" s="215"/>
      <c r="J5" s="204"/>
      <c r="K5" s="205"/>
      <c r="L5" s="205"/>
      <c r="M5" s="205"/>
      <c r="N5" s="212"/>
      <c r="O5" s="204"/>
      <c r="P5" s="205"/>
      <c r="Q5" s="205"/>
      <c r="R5" s="205"/>
      <c r="S5" s="205"/>
      <c r="T5" s="205"/>
      <c r="U5" s="205"/>
      <c r="V5" s="215"/>
      <c r="W5" s="219"/>
      <c r="X5" s="204"/>
      <c r="Y5" s="205"/>
      <c r="Z5" s="205"/>
    </row>
    <row r="6" spans="1:26" s="38" customFormat="1" ht="37.950000000000003" customHeight="1" thickBot="1" x14ac:dyDescent="0.35">
      <c r="A6" s="53" t="s">
        <v>173</v>
      </c>
      <c r="B6" s="53" t="s">
        <v>174</v>
      </c>
      <c r="C6" s="53" t="s">
        <v>0</v>
      </c>
      <c r="D6" s="54" t="s">
        <v>175</v>
      </c>
      <c r="E6" s="55" t="s">
        <v>176</v>
      </c>
      <c r="F6" s="53" t="s">
        <v>177</v>
      </c>
      <c r="G6" s="53" t="s">
        <v>178</v>
      </c>
      <c r="H6" s="53" t="s">
        <v>4</v>
      </c>
      <c r="I6" s="56" t="s">
        <v>179</v>
      </c>
      <c r="J6" s="55" t="s">
        <v>180</v>
      </c>
      <c r="K6" s="53" t="s">
        <v>181</v>
      </c>
      <c r="L6" s="53" t="s">
        <v>15</v>
      </c>
      <c r="M6" s="53" t="s">
        <v>182</v>
      </c>
      <c r="N6" s="213"/>
      <c r="O6" s="53" t="s">
        <v>17</v>
      </c>
      <c r="P6" s="53" t="s">
        <v>19</v>
      </c>
      <c r="Q6" s="53" t="s">
        <v>183</v>
      </c>
      <c r="R6" s="53" t="s">
        <v>23</v>
      </c>
      <c r="S6" s="53" t="s">
        <v>24</v>
      </c>
      <c r="T6" s="53" t="s">
        <v>184</v>
      </c>
      <c r="U6" s="206" t="s">
        <v>185</v>
      </c>
      <c r="V6" s="207"/>
      <c r="W6" s="220"/>
      <c r="X6" s="53" t="s">
        <v>186</v>
      </c>
      <c r="Y6" s="56" t="s">
        <v>187</v>
      </c>
      <c r="Z6" s="56" t="s">
        <v>188</v>
      </c>
    </row>
    <row r="7" spans="1:26" s="16" customFormat="1" ht="30" customHeight="1" x14ac:dyDescent="0.3">
      <c r="A7" s="196" t="s">
        <v>189</v>
      </c>
      <c r="B7" s="194" t="s">
        <v>190</v>
      </c>
      <c r="C7" s="84" t="s">
        <v>29</v>
      </c>
      <c r="D7" s="193" t="s">
        <v>219</v>
      </c>
      <c r="E7" s="193" t="s">
        <v>191</v>
      </c>
      <c r="F7" s="188" t="s">
        <v>2</v>
      </c>
      <c r="G7" s="188" t="s">
        <v>73</v>
      </c>
      <c r="H7" s="188" t="s">
        <v>33</v>
      </c>
      <c r="I7" s="189" t="s">
        <v>192</v>
      </c>
      <c r="J7" s="87" t="s">
        <v>5</v>
      </c>
      <c r="K7" s="88" t="s">
        <v>58</v>
      </c>
      <c r="L7" s="85" t="s">
        <v>44</v>
      </c>
      <c r="M7" s="86" t="s">
        <v>45</v>
      </c>
      <c r="N7" s="89" t="s">
        <v>193</v>
      </c>
      <c r="O7" s="47">
        <v>5</v>
      </c>
      <c r="P7" s="47">
        <v>5</v>
      </c>
      <c r="Q7" s="47">
        <v>5</v>
      </c>
      <c r="R7" s="47">
        <v>5</v>
      </c>
      <c r="S7" s="47">
        <v>5</v>
      </c>
      <c r="T7" s="47">
        <v>10</v>
      </c>
      <c r="U7" s="47">
        <f>O7*P7*Q7*R7*S7*T7</f>
        <v>31250</v>
      </c>
      <c r="V7" s="47" t="str">
        <f>IF(U7&lt;=25000,"BAJA",IF(U7&lt;=125000,"MODERADA",IF(U7&gt;125000,"ALTA","")))</f>
        <v>MODERADA</v>
      </c>
      <c r="W7" s="47" t="s">
        <v>52</v>
      </c>
      <c r="X7" s="47" t="str">
        <f>IFERROR(IF(W7="","",IF(W7="Significativo","Si",IF(W7="No significativo","No",""))),"")</f>
        <v>No</v>
      </c>
      <c r="Y7" s="48"/>
      <c r="Z7" s="49"/>
    </row>
    <row r="8" spans="1:26" s="16" customFormat="1" ht="30" customHeight="1" x14ac:dyDescent="0.3">
      <c r="A8" s="196"/>
      <c r="B8" s="194"/>
      <c r="C8" s="84" t="s">
        <v>29</v>
      </c>
      <c r="D8" s="194"/>
      <c r="E8" s="194"/>
      <c r="F8" s="187"/>
      <c r="G8" s="187"/>
      <c r="H8" s="187"/>
      <c r="I8" s="189"/>
      <c r="J8" s="87" t="s">
        <v>7</v>
      </c>
      <c r="K8" s="18" t="s">
        <v>36</v>
      </c>
      <c r="L8" s="85" t="s">
        <v>44</v>
      </c>
      <c r="M8" s="86" t="s">
        <v>63</v>
      </c>
      <c r="N8" s="89" t="s">
        <v>193</v>
      </c>
      <c r="O8" s="47">
        <v>5</v>
      </c>
      <c r="P8" s="47">
        <v>10</v>
      </c>
      <c r="Q8" s="47">
        <v>10</v>
      </c>
      <c r="R8" s="47">
        <v>10</v>
      </c>
      <c r="S8" s="47">
        <v>5</v>
      </c>
      <c r="T8" s="47">
        <v>10</v>
      </c>
      <c r="U8" s="47">
        <f t="shared" ref="U8:U58" si="0">O8*P8*Q8*R8*S8*T8</f>
        <v>250000</v>
      </c>
      <c r="V8" s="47" t="str">
        <f t="shared" ref="V8:V58" si="1">IF(U8&lt;=25000,"BAJA",IF(U8&lt;=125000,"MODERADA",IF(U8&gt;125000,"ALTA","")))</f>
        <v>ALTA</v>
      </c>
      <c r="W8" s="47" t="s">
        <v>70</v>
      </c>
      <c r="X8" s="47" t="str">
        <f t="shared" ref="X8:X58" si="2">IFERROR(IF(W8="","",IF(W8="Significativo","Si",IF(W8="No significativo","No",""))),"")</f>
        <v>Si</v>
      </c>
      <c r="Y8" s="90" t="s">
        <v>220</v>
      </c>
      <c r="Z8" s="49"/>
    </row>
    <row r="9" spans="1:26" s="16" customFormat="1" ht="30" customHeight="1" x14ac:dyDescent="0.3">
      <c r="A9" s="196"/>
      <c r="B9" s="194"/>
      <c r="C9" s="84" t="s">
        <v>29</v>
      </c>
      <c r="D9" s="194"/>
      <c r="E9" s="194"/>
      <c r="F9" s="187"/>
      <c r="G9" s="187"/>
      <c r="H9" s="187"/>
      <c r="I9" s="189"/>
      <c r="J9" s="87" t="s">
        <v>10</v>
      </c>
      <c r="K9" s="18" t="s">
        <v>39</v>
      </c>
      <c r="L9" s="85" t="s">
        <v>44</v>
      </c>
      <c r="M9" s="86" t="s">
        <v>78</v>
      </c>
      <c r="N9" s="89" t="s">
        <v>193</v>
      </c>
      <c r="O9" s="47">
        <v>5</v>
      </c>
      <c r="P9" s="47">
        <v>5</v>
      </c>
      <c r="Q9" s="47">
        <v>1</v>
      </c>
      <c r="R9" s="47">
        <v>1</v>
      </c>
      <c r="S9" s="47">
        <v>1</v>
      </c>
      <c r="T9" s="47">
        <v>10</v>
      </c>
      <c r="U9" s="47">
        <f t="shared" si="0"/>
        <v>250</v>
      </c>
      <c r="V9" s="47" t="str">
        <f t="shared" si="1"/>
        <v>BAJA</v>
      </c>
      <c r="W9" s="47" t="s">
        <v>52</v>
      </c>
      <c r="X9" s="47" t="str">
        <f t="shared" si="2"/>
        <v>No</v>
      </c>
      <c r="Y9" s="48"/>
      <c r="Z9" s="49"/>
    </row>
    <row r="10" spans="1:26" s="16" customFormat="1" ht="30" customHeight="1" x14ac:dyDescent="0.3">
      <c r="A10" s="196"/>
      <c r="B10" s="194"/>
      <c r="C10" s="84" t="s">
        <v>29</v>
      </c>
      <c r="D10" s="194"/>
      <c r="E10" s="194"/>
      <c r="F10" s="187"/>
      <c r="G10" s="187"/>
      <c r="H10" s="187"/>
      <c r="I10" s="189"/>
      <c r="J10" s="17" t="s">
        <v>10</v>
      </c>
      <c r="K10" s="18" t="s">
        <v>89</v>
      </c>
      <c r="L10" s="19" t="s">
        <v>44</v>
      </c>
      <c r="M10" s="21" t="s">
        <v>78</v>
      </c>
      <c r="N10" s="89" t="s">
        <v>193</v>
      </c>
      <c r="O10" s="47">
        <v>5</v>
      </c>
      <c r="P10" s="47">
        <v>5</v>
      </c>
      <c r="Q10" s="47">
        <v>5</v>
      </c>
      <c r="R10" s="47">
        <v>5</v>
      </c>
      <c r="S10" s="47">
        <v>5</v>
      </c>
      <c r="T10" s="47">
        <v>10</v>
      </c>
      <c r="U10" s="47">
        <f t="shared" si="0"/>
        <v>31250</v>
      </c>
      <c r="V10" s="47" t="str">
        <f t="shared" si="1"/>
        <v>MODERADA</v>
      </c>
      <c r="W10" s="47" t="s">
        <v>52</v>
      </c>
      <c r="X10" s="47" t="str">
        <f t="shared" si="2"/>
        <v>No</v>
      </c>
      <c r="Y10" s="48"/>
      <c r="Z10" s="50"/>
    </row>
    <row r="11" spans="1:26" s="16" customFormat="1" ht="30" customHeight="1" x14ac:dyDescent="0.3">
      <c r="A11" s="196"/>
      <c r="B11" s="194"/>
      <c r="C11" s="84" t="s">
        <v>29</v>
      </c>
      <c r="D11" s="194"/>
      <c r="E11" s="194"/>
      <c r="F11" s="187"/>
      <c r="G11" s="187"/>
      <c r="H11" s="187"/>
      <c r="I11" s="189"/>
      <c r="J11" s="17" t="s">
        <v>10</v>
      </c>
      <c r="K11" s="18" t="s">
        <v>95</v>
      </c>
      <c r="L11" s="19" t="s">
        <v>44</v>
      </c>
      <c r="M11" s="21" t="s">
        <v>78</v>
      </c>
      <c r="N11" s="89" t="s">
        <v>193</v>
      </c>
      <c r="O11" s="47">
        <v>5</v>
      </c>
      <c r="P11" s="47">
        <v>5</v>
      </c>
      <c r="Q11" s="47">
        <v>10</v>
      </c>
      <c r="R11" s="47">
        <v>10</v>
      </c>
      <c r="S11" s="47">
        <v>10</v>
      </c>
      <c r="T11" s="47">
        <v>10</v>
      </c>
      <c r="U11" s="47">
        <f t="shared" ref="U11:U13" si="3">O11*P11*Q11*R11*S11*T11</f>
        <v>250000</v>
      </c>
      <c r="V11" s="47" t="str">
        <f t="shared" ref="V11:V13" si="4">IF(U11&lt;=25000,"BAJA",IF(U11&lt;=125000,"MODERADA",IF(U11&gt;125000,"ALTA","")))</f>
        <v>ALTA</v>
      </c>
      <c r="W11" s="47" t="s">
        <v>70</v>
      </c>
      <c r="X11" s="47" t="str">
        <f t="shared" ref="X11:X13" si="5">IFERROR(IF(W11="","",IF(W11="Significativo","Si",IF(W11="No significativo","No",""))),"")</f>
        <v>Si</v>
      </c>
      <c r="Y11" s="90" t="s">
        <v>221</v>
      </c>
      <c r="Z11" s="50"/>
    </row>
    <row r="12" spans="1:26" s="16" customFormat="1" ht="30" customHeight="1" x14ac:dyDescent="0.3">
      <c r="A12" s="196"/>
      <c r="B12" s="194"/>
      <c r="C12" s="84" t="s">
        <v>29</v>
      </c>
      <c r="D12" s="194"/>
      <c r="E12" s="194"/>
      <c r="F12" s="187"/>
      <c r="G12" s="187"/>
      <c r="H12" s="187"/>
      <c r="I12" s="189"/>
      <c r="J12" s="17" t="s">
        <v>11</v>
      </c>
      <c r="K12" s="18" t="s">
        <v>40</v>
      </c>
      <c r="L12" s="19" t="s">
        <v>44</v>
      </c>
      <c r="M12" s="21" t="s">
        <v>90</v>
      </c>
      <c r="N12" s="89" t="s">
        <v>193</v>
      </c>
      <c r="O12" s="47">
        <v>1</v>
      </c>
      <c r="P12" s="47">
        <v>1</v>
      </c>
      <c r="Q12" s="47">
        <v>1</v>
      </c>
      <c r="R12" s="47">
        <v>5</v>
      </c>
      <c r="S12" s="47">
        <v>5</v>
      </c>
      <c r="T12" s="47">
        <v>10</v>
      </c>
      <c r="U12" s="47">
        <f t="shared" si="3"/>
        <v>250</v>
      </c>
      <c r="V12" s="47" t="str">
        <f t="shared" si="4"/>
        <v>BAJA</v>
      </c>
      <c r="W12" s="47" t="s">
        <v>52</v>
      </c>
      <c r="X12" s="47" t="str">
        <f t="shared" si="5"/>
        <v>No</v>
      </c>
      <c r="Y12" s="48"/>
      <c r="Z12" s="50"/>
    </row>
    <row r="13" spans="1:26" s="16" customFormat="1" ht="30" customHeight="1" x14ac:dyDescent="0.3">
      <c r="A13" s="196"/>
      <c r="B13" s="194"/>
      <c r="C13" s="84" t="s">
        <v>29</v>
      </c>
      <c r="D13" s="194"/>
      <c r="E13" s="194"/>
      <c r="F13" s="187"/>
      <c r="G13" s="187"/>
      <c r="H13" s="187"/>
      <c r="I13" s="189"/>
      <c r="J13" s="17" t="s">
        <v>12</v>
      </c>
      <c r="K13" s="18" t="s">
        <v>41</v>
      </c>
      <c r="L13" s="19" t="s">
        <v>62</v>
      </c>
      <c r="M13" s="21" t="s">
        <v>96</v>
      </c>
      <c r="N13" s="89" t="s">
        <v>194</v>
      </c>
      <c r="O13" s="47">
        <v>5</v>
      </c>
      <c r="P13" s="47">
        <v>5</v>
      </c>
      <c r="Q13" s="47">
        <v>10</v>
      </c>
      <c r="R13" s="47">
        <v>10</v>
      </c>
      <c r="S13" s="47">
        <v>10</v>
      </c>
      <c r="T13" s="47">
        <v>1</v>
      </c>
      <c r="U13" s="47">
        <f t="shared" si="3"/>
        <v>25000</v>
      </c>
      <c r="V13" s="47" t="str">
        <f t="shared" si="4"/>
        <v>BAJA</v>
      </c>
      <c r="W13" s="47" t="s">
        <v>52</v>
      </c>
      <c r="X13" s="47" t="str">
        <f t="shared" si="5"/>
        <v>No</v>
      </c>
      <c r="Y13" s="48"/>
      <c r="Z13" s="50"/>
    </row>
    <row r="14" spans="1:26" s="16" customFormat="1" ht="30" customHeight="1" x14ac:dyDescent="0.3">
      <c r="A14" s="197"/>
      <c r="B14" s="195"/>
      <c r="C14" s="84" t="s">
        <v>29</v>
      </c>
      <c r="D14" s="195"/>
      <c r="E14" s="195"/>
      <c r="F14" s="187"/>
      <c r="G14" s="187"/>
      <c r="H14" s="187"/>
      <c r="I14" s="190"/>
      <c r="J14" s="17" t="s">
        <v>14</v>
      </c>
      <c r="K14" s="18" t="s">
        <v>43</v>
      </c>
      <c r="L14" s="19" t="s">
        <v>44</v>
      </c>
      <c r="M14" s="21" t="s">
        <v>102</v>
      </c>
      <c r="N14" s="89" t="s">
        <v>193</v>
      </c>
      <c r="O14" s="47">
        <v>5</v>
      </c>
      <c r="P14" s="47">
        <v>10</v>
      </c>
      <c r="Q14" s="47">
        <v>10</v>
      </c>
      <c r="R14" s="47">
        <v>5</v>
      </c>
      <c r="S14" s="47">
        <v>10</v>
      </c>
      <c r="T14" s="47">
        <v>10</v>
      </c>
      <c r="U14" s="47">
        <f t="shared" si="0"/>
        <v>250000</v>
      </c>
      <c r="V14" s="47" t="str">
        <f t="shared" si="1"/>
        <v>ALTA</v>
      </c>
      <c r="W14" s="47" t="s">
        <v>70</v>
      </c>
      <c r="X14" s="47" t="str">
        <f t="shared" si="2"/>
        <v>Si</v>
      </c>
      <c r="Y14" s="90" t="s">
        <v>222</v>
      </c>
      <c r="Z14" s="50"/>
    </row>
    <row r="15" spans="1:26" s="16" customFormat="1" ht="30" customHeight="1" x14ac:dyDescent="0.3">
      <c r="A15" s="191" t="s">
        <v>195</v>
      </c>
      <c r="B15" s="187" t="s">
        <v>196</v>
      </c>
      <c r="C15" s="83" t="s">
        <v>197</v>
      </c>
      <c r="D15" s="186" t="s">
        <v>198</v>
      </c>
      <c r="E15" s="186" t="s">
        <v>199</v>
      </c>
      <c r="F15" s="187" t="s">
        <v>2</v>
      </c>
      <c r="G15" s="187" t="s">
        <v>73</v>
      </c>
      <c r="H15" s="187" t="s">
        <v>33</v>
      </c>
      <c r="I15" s="192" t="s">
        <v>192</v>
      </c>
      <c r="J15" s="17" t="s">
        <v>5</v>
      </c>
      <c r="K15" s="18" t="s">
        <v>58</v>
      </c>
      <c r="L15" s="19" t="s">
        <v>44</v>
      </c>
      <c r="M15" s="21" t="s">
        <v>45</v>
      </c>
      <c r="N15" s="89" t="s">
        <v>193</v>
      </c>
      <c r="O15" s="47">
        <v>1</v>
      </c>
      <c r="P15" s="47">
        <v>1</v>
      </c>
      <c r="Q15" s="47">
        <v>5</v>
      </c>
      <c r="R15" s="47">
        <v>5</v>
      </c>
      <c r="S15" s="47">
        <v>5</v>
      </c>
      <c r="T15" s="47">
        <v>10</v>
      </c>
      <c r="U15" s="47">
        <f t="shared" si="0"/>
        <v>1250</v>
      </c>
      <c r="V15" s="47" t="str">
        <f t="shared" si="1"/>
        <v>BAJA</v>
      </c>
      <c r="W15" s="47" t="s">
        <v>52</v>
      </c>
      <c r="X15" s="47" t="str">
        <f t="shared" si="2"/>
        <v>No</v>
      </c>
      <c r="Y15" s="45"/>
      <c r="Z15" s="20"/>
    </row>
    <row r="16" spans="1:26" s="16" customFormat="1" ht="30" customHeight="1" x14ac:dyDescent="0.3">
      <c r="A16" s="191"/>
      <c r="B16" s="187"/>
      <c r="C16" s="83" t="s">
        <v>197</v>
      </c>
      <c r="D16" s="186"/>
      <c r="E16" s="186"/>
      <c r="F16" s="187"/>
      <c r="G16" s="187"/>
      <c r="H16" s="187"/>
      <c r="I16" s="192"/>
      <c r="J16" s="17" t="s">
        <v>5</v>
      </c>
      <c r="K16" s="18" t="s">
        <v>88</v>
      </c>
      <c r="L16" s="19" t="s">
        <v>44</v>
      </c>
      <c r="M16" s="21" t="s">
        <v>45</v>
      </c>
      <c r="N16" s="89" t="s">
        <v>193</v>
      </c>
      <c r="O16" s="47">
        <v>5</v>
      </c>
      <c r="P16" s="47">
        <v>1</v>
      </c>
      <c r="Q16" s="47">
        <v>1</v>
      </c>
      <c r="R16" s="47">
        <v>1</v>
      </c>
      <c r="S16" s="47">
        <v>1</v>
      </c>
      <c r="T16" s="47">
        <v>10</v>
      </c>
      <c r="U16" s="47">
        <f t="shared" si="0"/>
        <v>50</v>
      </c>
      <c r="V16" s="47" t="str">
        <f t="shared" si="1"/>
        <v>BAJA</v>
      </c>
      <c r="W16" s="47" t="s">
        <v>52</v>
      </c>
      <c r="X16" s="47" t="str">
        <f t="shared" si="2"/>
        <v>No</v>
      </c>
      <c r="Y16" s="45"/>
      <c r="Z16" s="20"/>
    </row>
    <row r="17" spans="1:26" s="16" customFormat="1" ht="30" customHeight="1" x14ac:dyDescent="0.3">
      <c r="A17" s="191"/>
      <c r="B17" s="187"/>
      <c r="C17" s="83" t="s">
        <v>197</v>
      </c>
      <c r="D17" s="186"/>
      <c r="E17" s="186"/>
      <c r="F17" s="187"/>
      <c r="G17" s="187"/>
      <c r="H17" s="187"/>
      <c r="I17" s="192"/>
      <c r="J17" s="17" t="s">
        <v>6</v>
      </c>
      <c r="K17" s="18" t="s">
        <v>35</v>
      </c>
      <c r="L17" s="19" t="s">
        <v>44</v>
      </c>
      <c r="M17" s="21" t="s">
        <v>63</v>
      </c>
      <c r="N17" s="89" t="s">
        <v>193</v>
      </c>
      <c r="O17" s="47">
        <v>5</v>
      </c>
      <c r="P17" s="47">
        <v>10</v>
      </c>
      <c r="Q17" s="47">
        <v>10</v>
      </c>
      <c r="R17" s="47">
        <v>10</v>
      </c>
      <c r="S17" s="47">
        <v>10</v>
      </c>
      <c r="T17" s="47">
        <v>1</v>
      </c>
      <c r="U17" s="47">
        <f t="shared" si="0"/>
        <v>50000</v>
      </c>
      <c r="V17" s="47" t="str">
        <f t="shared" si="1"/>
        <v>MODERADA</v>
      </c>
      <c r="W17" s="47" t="s">
        <v>52</v>
      </c>
      <c r="X17" s="47" t="str">
        <f t="shared" si="2"/>
        <v>No</v>
      </c>
      <c r="Y17" s="92"/>
      <c r="Z17" s="39"/>
    </row>
    <row r="18" spans="1:26" s="16" customFormat="1" ht="30" customHeight="1" x14ac:dyDescent="0.3">
      <c r="A18" s="191"/>
      <c r="B18" s="187"/>
      <c r="C18" s="83" t="s">
        <v>197</v>
      </c>
      <c r="D18" s="186"/>
      <c r="E18" s="186"/>
      <c r="F18" s="187"/>
      <c r="G18" s="187"/>
      <c r="H18" s="187"/>
      <c r="I18" s="192"/>
      <c r="J18" s="17" t="s">
        <v>7</v>
      </c>
      <c r="K18" s="18" t="s">
        <v>36</v>
      </c>
      <c r="L18" s="19" t="s">
        <v>44</v>
      </c>
      <c r="M18" s="21" t="s">
        <v>63</v>
      </c>
      <c r="N18" s="89" t="s">
        <v>193</v>
      </c>
      <c r="O18" s="47">
        <v>10</v>
      </c>
      <c r="P18" s="47">
        <v>10</v>
      </c>
      <c r="Q18" s="47">
        <v>5</v>
      </c>
      <c r="R18" s="47">
        <v>10</v>
      </c>
      <c r="S18" s="47">
        <v>5</v>
      </c>
      <c r="T18" s="47">
        <v>10</v>
      </c>
      <c r="U18" s="47">
        <f t="shared" si="0"/>
        <v>250000</v>
      </c>
      <c r="V18" s="47" t="str">
        <f t="shared" si="1"/>
        <v>ALTA</v>
      </c>
      <c r="W18" s="47" t="s">
        <v>70</v>
      </c>
      <c r="X18" s="47" t="str">
        <f t="shared" si="2"/>
        <v>Si</v>
      </c>
      <c r="Y18" s="90" t="s">
        <v>223</v>
      </c>
      <c r="Z18" s="20"/>
    </row>
    <row r="19" spans="1:26" s="16" customFormat="1" ht="30" customHeight="1" x14ac:dyDescent="0.3">
      <c r="A19" s="191"/>
      <c r="B19" s="187"/>
      <c r="C19" s="83" t="s">
        <v>197</v>
      </c>
      <c r="D19" s="186"/>
      <c r="E19" s="186"/>
      <c r="F19" s="187"/>
      <c r="G19" s="187"/>
      <c r="H19" s="187"/>
      <c r="I19" s="192"/>
      <c r="J19" s="17" t="s">
        <v>9</v>
      </c>
      <c r="K19" s="18" t="s">
        <v>38</v>
      </c>
      <c r="L19" s="19" t="s">
        <v>44</v>
      </c>
      <c r="M19" s="21" t="s">
        <v>78</v>
      </c>
      <c r="N19" s="89" t="s">
        <v>193</v>
      </c>
      <c r="O19" s="47">
        <v>1</v>
      </c>
      <c r="P19" s="47">
        <v>1</v>
      </c>
      <c r="Q19" s="47">
        <v>1</v>
      </c>
      <c r="R19" s="47">
        <v>1</v>
      </c>
      <c r="S19" s="47">
        <v>5</v>
      </c>
      <c r="T19" s="47">
        <v>10</v>
      </c>
      <c r="U19" s="47">
        <f t="shared" si="0"/>
        <v>50</v>
      </c>
      <c r="V19" s="47" t="str">
        <f t="shared" si="1"/>
        <v>BAJA</v>
      </c>
      <c r="W19" s="47" t="s">
        <v>52</v>
      </c>
      <c r="X19" s="47" t="str">
        <f t="shared" si="2"/>
        <v>No</v>
      </c>
      <c r="Y19" s="45"/>
      <c r="Z19" s="20"/>
    </row>
    <row r="20" spans="1:26" s="16" customFormat="1" ht="30" customHeight="1" x14ac:dyDescent="0.3">
      <c r="A20" s="191"/>
      <c r="B20" s="187"/>
      <c r="C20" s="83" t="s">
        <v>197</v>
      </c>
      <c r="D20" s="186"/>
      <c r="E20" s="186"/>
      <c r="F20" s="187"/>
      <c r="G20" s="187"/>
      <c r="H20" s="187"/>
      <c r="I20" s="192"/>
      <c r="J20" s="17" t="s">
        <v>10</v>
      </c>
      <c r="K20" s="18" t="s">
        <v>39</v>
      </c>
      <c r="L20" s="19" t="s">
        <v>44</v>
      </c>
      <c r="M20" s="21" t="s">
        <v>78</v>
      </c>
      <c r="N20" s="89" t="s">
        <v>193</v>
      </c>
      <c r="O20" s="47">
        <v>1</v>
      </c>
      <c r="P20" s="47">
        <v>5</v>
      </c>
      <c r="Q20" s="47">
        <v>1</v>
      </c>
      <c r="R20" s="47">
        <v>1</v>
      </c>
      <c r="S20" s="47">
        <v>1</v>
      </c>
      <c r="T20" s="47">
        <v>10</v>
      </c>
      <c r="U20" s="47">
        <f t="shared" si="0"/>
        <v>50</v>
      </c>
      <c r="V20" s="47" t="str">
        <f t="shared" si="1"/>
        <v>BAJA</v>
      </c>
      <c r="W20" s="47" t="s">
        <v>52</v>
      </c>
      <c r="X20" s="47" t="str">
        <f t="shared" si="2"/>
        <v>No</v>
      </c>
      <c r="Y20" s="45"/>
      <c r="Z20" s="15"/>
    </row>
    <row r="21" spans="1:26" s="16" customFormat="1" ht="30" customHeight="1" x14ac:dyDescent="0.3">
      <c r="A21" s="191"/>
      <c r="B21" s="187"/>
      <c r="C21" s="83" t="s">
        <v>197</v>
      </c>
      <c r="D21" s="186"/>
      <c r="E21" s="186"/>
      <c r="F21" s="187"/>
      <c r="G21" s="187"/>
      <c r="H21" s="187"/>
      <c r="I21" s="192"/>
      <c r="J21" s="17" t="s">
        <v>10</v>
      </c>
      <c r="K21" s="18" t="s">
        <v>61</v>
      </c>
      <c r="L21" s="19" t="s">
        <v>44</v>
      </c>
      <c r="M21" s="21" t="s">
        <v>78</v>
      </c>
      <c r="N21" s="89" t="s">
        <v>193</v>
      </c>
      <c r="O21" s="47">
        <v>5</v>
      </c>
      <c r="P21" s="47">
        <v>10</v>
      </c>
      <c r="Q21" s="47">
        <v>5</v>
      </c>
      <c r="R21" s="47">
        <v>10</v>
      </c>
      <c r="S21" s="47">
        <v>10</v>
      </c>
      <c r="T21" s="47">
        <v>10</v>
      </c>
      <c r="U21" s="47">
        <f t="shared" si="0"/>
        <v>250000</v>
      </c>
      <c r="V21" s="47" t="str">
        <f t="shared" si="1"/>
        <v>ALTA</v>
      </c>
      <c r="W21" s="47" t="s">
        <v>70</v>
      </c>
      <c r="X21" s="47" t="str">
        <f t="shared" si="2"/>
        <v>Si</v>
      </c>
      <c r="Y21" s="90" t="s">
        <v>224</v>
      </c>
      <c r="Z21" s="20"/>
    </row>
    <row r="22" spans="1:26" s="16" customFormat="1" ht="30" customHeight="1" x14ac:dyDescent="0.3">
      <c r="A22" s="191"/>
      <c r="B22" s="187"/>
      <c r="C22" s="83" t="s">
        <v>197</v>
      </c>
      <c r="D22" s="186"/>
      <c r="E22" s="186"/>
      <c r="F22" s="187"/>
      <c r="G22" s="187"/>
      <c r="H22" s="187"/>
      <c r="I22" s="192"/>
      <c r="J22" s="17" t="s">
        <v>10</v>
      </c>
      <c r="K22" s="18" t="s">
        <v>89</v>
      </c>
      <c r="L22" s="19" t="s">
        <v>44</v>
      </c>
      <c r="M22" s="21" t="s">
        <v>78</v>
      </c>
      <c r="N22" s="89" t="s">
        <v>193</v>
      </c>
      <c r="O22" s="47">
        <v>5</v>
      </c>
      <c r="P22" s="47">
        <v>5</v>
      </c>
      <c r="Q22" s="47">
        <v>10</v>
      </c>
      <c r="R22" s="47">
        <v>5</v>
      </c>
      <c r="S22" s="47">
        <v>5</v>
      </c>
      <c r="T22" s="47">
        <v>10</v>
      </c>
      <c r="U22" s="47">
        <f t="shared" si="0"/>
        <v>62500</v>
      </c>
      <c r="V22" s="47" t="str">
        <f t="shared" si="1"/>
        <v>MODERADA</v>
      </c>
      <c r="W22" s="47" t="s">
        <v>52</v>
      </c>
      <c r="X22" s="47" t="str">
        <f t="shared" si="2"/>
        <v>No</v>
      </c>
      <c r="Y22" s="45"/>
      <c r="Z22" s="39"/>
    </row>
    <row r="23" spans="1:26" s="16" customFormat="1" ht="30" customHeight="1" x14ac:dyDescent="0.3">
      <c r="A23" s="191"/>
      <c r="B23" s="187"/>
      <c r="C23" s="83" t="s">
        <v>197</v>
      </c>
      <c r="D23" s="186"/>
      <c r="E23" s="186"/>
      <c r="F23" s="187"/>
      <c r="G23" s="187"/>
      <c r="H23" s="187"/>
      <c r="I23" s="192"/>
      <c r="J23" s="17" t="s">
        <v>10</v>
      </c>
      <c r="K23" s="18" t="s">
        <v>95</v>
      </c>
      <c r="L23" s="19" t="s">
        <v>44</v>
      </c>
      <c r="M23" s="21" t="s">
        <v>78</v>
      </c>
      <c r="N23" s="89" t="s">
        <v>193</v>
      </c>
      <c r="O23" s="47">
        <v>5</v>
      </c>
      <c r="P23" s="47">
        <v>5</v>
      </c>
      <c r="Q23" s="47">
        <v>10</v>
      </c>
      <c r="R23" s="47">
        <v>10</v>
      </c>
      <c r="S23" s="47">
        <v>10</v>
      </c>
      <c r="T23" s="47">
        <v>10</v>
      </c>
      <c r="U23" s="47">
        <f t="shared" si="0"/>
        <v>250000</v>
      </c>
      <c r="V23" s="47" t="str">
        <f t="shared" si="1"/>
        <v>ALTA</v>
      </c>
      <c r="W23" s="47" t="s">
        <v>70</v>
      </c>
      <c r="X23" s="47" t="str">
        <f t="shared" si="2"/>
        <v>Si</v>
      </c>
      <c r="Y23" s="90" t="s">
        <v>225</v>
      </c>
      <c r="Z23" s="15"/>
    </row>
    <row r="24" spans="1:26" s="16" customFormat="1" ht="30" customHeight="1" x14ac:dyDescent="0.3">
      <c r="A24" s="191"/>
      <c r="B24" s="187"/>
      <c r="C24" s="83" t="s">
        <v>197</v>
      </c>
      <c r="D24" s="186"/>
      <c r="E24" s="186"/>
      <c r="F24" s="187"/>
      <c r="G24" s="187"/>
      <c r="H24" s="187"/>
      <c r="I24" s="192"/>
      <c r="J24" s="17" t="s">
        <v>11</v>
      </c>
      <c r="K24" s="18" t="s">
        <v>40</v>
      </c>
      <c r="L24" s="19" t="s">
        <v>44</v>
      </c>
      <c r="M24" s="21" t="s">
        <v>90</v>
      </c>
      <c r="N24" s="89" t="s">
        <v>200</v>
      </c>
      <c r="O24" s="47">
        <v>5</v>
      </c>
      <c r="P24" s="47">
        <v>1</v>
      </c>
      <c r="Q24" s="47">
        <v>5</v>
      </c>
      <c r="R24" s="47">
        <v>5</v>
      </c>
      <c r="S24" s="47">
        <v>5</v>
      </c>
      <c r="T24" s="47">
        <v>10</v>
      </c>
      <c r="U24" s="47">
        <f t="shared" si="0"/>
        <v>6250</v>
      </c>
      <c r="V24" s="47" t="str">
        <f t="shared" si="1"/>
        <v>BAJA</v>
      </c>
      <c r="W24" s="47" t="s">
        <v>52</v>
      </c>
      <c r="X24" s="47" t="str">
        <f t="shared" si="2"/>
        <v>No</v>
      </c>
      <c r="Y24" s="46"/>
      <c r="Z24" s="10"/>
    </row>
    <row r="25" spans="1:26" s="16" customFormat="1" ht="30" customHeight="1" x14ac:dyDescent="0.3">
      <c r="A25" s="191"/>
      <c r="B25" s="187"/>
      <c r="C25" s="83" t="s">
        <v>197</v>
      </c>
      <c r="D25" s="186"/>
      <c r="E25" s="186"/>
      <c r="F25" s="187"/>
      <c r="G25" s="187"/>
      <c r="H25" s="187"/>
      <c r="I25" s="192"/>
      <c r="J25" s="17" t="s">
        <v>12</v>
      </c>
      <c r="K25" s="18" t="s">
        <v>41</v>
      </c>
      <c r="L25" s="19" t="s">
        <v>62</v>
      </c>
      <c r="M25" s="21" t="s">
        <v>96</v>
      </c>
      <c r="N25" s="89" t="s">
        <v>194</v>
      </c>
      <c r="O25" s="47">
        <v>1</v>
      </c>
      <c r="P25" s="47">
        <v>1</v>
      </c>
      <c r="Q25" s="47">
        <v>10</v>
      </c>
      <c r="R25" s="47">
        <v>1</v>
      </c>
      <c r="S25" s="47">
        <v>5</v>
      </c>
      <c r="T25" s="47">
        <v>1</v>
      </c>
      <c r="U25" s="47">
        <f t="shared" si="0"/>
        <v>50</v>
      </c>
      <c r="V25" s="47" t="str">
        <f t="shared" si="1"/>
        <v>BAJA</v>
      </c>
      <c r="W25" s="47" t="s">
        <v>52</v>
      </c>
      <c r="X25" s="47" t="str">
        <f t="shared" si="2"/>
        <v>No</v>
      </c>
      <c r="Y25" s="45"/>
      <c r="Z25" s="20"/>
    </row>
    <row r="26" spans="1:26" s="16" customFormat="1" ht="30" customHeight="1" x14ac:dyDescent="0.3">
      <c r="A26" s="191"/>
      <c r="B26" s="187"/>
      <c r="C26" s="83" t="s">
        <v>197</v>
      </c>
      <c r="D26" s="186"/>
      <c r="E26" s="186"/>
      <c r="F26" s="187"/>
      <c r="G26" s="187"/>
      <c r="H26" s="187"/>
      <c r="I26" s="192"/>
      <c r="J26" s="17" t="s">
        <v>14</v>
      </c>
      <c r="K26" s="18" t="s">
        <v>43</v>
      </c>
      <c r="L26" s="19" t="s">
        <v>44</v>
      </c>
      <c r="M26" s="21" t="s">
        <v>102</v>
      </c>
      <c r="N26" s="89" t="s">
        <v>193</v>
      </c>
      <c r="O26" s="47">
        <v>5</v>
      </c>
      <c r="P26" s="47">
        <v>5</v>
      </c>
      <c r="Q26" s="47">
        <v>10</v>
      </c>
      <c r="R26" s="47">
        <v>10</v>
      </c>
      <c r="S26" s="47">
        <v>10</v>
      </c>
      <c r="T26" s="47">
        <v>10</v>
      </c>
      <c r="U26" s="47">
        <f t="shared" si="0"/>
        <v>250000</v>
      </c>
      <c r="V26" s="47" t="str">
        <f t="shared" si="1"/>
        <v>ALTA</v>
      </c>
      <c r="W26" s="47" t="s">
        <v>70</v>
      </c>
      <c r="X26" s="47" t="str">
        <f t="shared" si="2"/>
        <v>Si</v>
      </c>
      <c r="Y26" s="90" t="s">
        <v>222</v>
      </c>
      <c r="Z26" s="40"/>
    </row>
    <row r="27" spans="1:26" s="16" customFormat="1" ht="30" customHeight="1" x14ac:dyDescent="0.3">
      <c r="A27" s="191" t="s">
        <v>201</v>
      </c>
      <c r="B27" s="187" t="s">
        <v>202</v>
      </c>
      <c r="C27" s="83" t="s">
        <v>203</v>
      </c>
      <c r="D27" s="186" t="s">
        <v>204</v>
      </c>
      <c r="E27" s="186" t="s">
        <v>205</v>
      </c>
      <c r="F27" s="187" t="s">
        <v>2</v>
      </c>
      <c r="G27" s="187" t="s">
        <v>73</v>
      </c>
      <c r="H27" s="187" t="s">
        <v>33</v>
      </c>
      <c r="I27" s="192" t="s">
        <v>192</v>
      </c>
      <c r="J27" s="17" t="s">
        <v>5</v>
      </c>
      <c r="K27" s="18" t="s">
        <v>76</v>
      </c>
      <c r="L27" s="19" t="s">
        <v>44</v>
      </c>
      <c r="M27" s="21" t="s">
        <v>45</v>
      </c>
      <c r="N27" s="89" t="s">
        <v>193</v>
      </c>
      <c r="O27" s="47">
        <v>10</v>
      </c>
      <c r="P27" s="47">
        <v>5</v>
      </c>
      <c r="Q27" s="47">
        <v>5</v>
      </c>
      <c r="R27" s="47">
        <v>10</v>
      </c>
      <c r="S27" s="47">
        <v>5</v>
      </c>
      <c r="T27" s="47">
        <v>10</v>
      </c>
      <c r="U27" s="47">
        <f t="shared" si="0"/>
        <v>125000</v>
      </c>
      <c r="V27" s="47" t="str">
        <f t="shared" si="1"/>
        <v>MODERADA</v>
      </c>
      <c r="W27" s="47" t="s">
        <v>52</v>
      </c>
      <c r="X27" s="47" t="str">
        <f t="shared" si="2"/>
        <v>No</v>
      </c>
      <c r="Z27" s="20"/>
    </row>
    <row r="28" spans="1:26" s="16" customFormat="1" ht="30" customHeight="1" x14ac:dyDescent="0.3">
      <c r="A28" s="191"/>
      <c r="B28" s="187"/>
      <c r="C28" s="83" t="s">
        <v>203</v>
      </c>
      <c r="D28" s="186"/>
      <c r="E28" s="186"/>
      <c r="F28" s="187"/>
      <c r="G28" s="187"/>
      <c r="H28" s="187"/>
      <c r="I28" s="192"/>
      <c r="J28" s="17" t="s">
        <v>5</v>
      </c>
      <c r="K28" s="18" t="s">
        <v>58</v>
      </c>
      <c r="L28" s="19" t="s">
        <v>44</v>
      </c>
      <c r="M28" s="21" t="s">
        <v>45</v>
      </c>
      <c r="N28" s="89" t="s">
        <v>193</v>
      </c>
      <c r="O28" s="47">
        <v>10</v>
      </c>
      <c r="P28" s="47">
        <v>5</v>
      </c>
      <c r="Q28" s="47">
        <v>5</v>
      </c>
      <c r="R28" s="47">
        <v>5</v>
      </c>
      <c r="S28" s="47">
        <v>10</v>
      </c>
      <c r="T28" s="47">
        <v>10</v>
      </c>
      <c r="U28" s="47">
        <f t="shared" ref="U28" si="6">O28*P28*Q28*R28*S28*T28</f>
        <v>125000</v>
      </c>
      <c r="V28" s="47" t="str">
        <f t="shared" ref="V28" si="7">IF(U28&lt;=25000,"BAJA",IF(U28&lt;=125000,"MODERADA",IF(U28&gt;125000,"ALTA","")))</f>
        <v>MODERADA</v>
      </c>
      <c r="W28" s="47" t="s">
        <v>52</v>
      </c>
      <c r="X28" s="47" t="str">
        <f t="shared" si="2"/>
        <v>No</v>
      </c>
      <c r="Y28" s="45"/>
      <c r="Z28" s="20"/>
    </row>
    <row r="29" spans="1:26" s="16" customFormat="1" ht="30" customHeight="1" x14ac:dyDescent="0.3">
      <c r="A29" s="191"/>
      <c r="B29" s="187"/>
      <c r="C29" s="83" t="s">
        <v>203</v>
      </c>
      <c r="D29" s="186"/>
      <c r="E29" s="186"/>
      <c r="F29" s="187"/>
      <c r="G29" s="187"/>
      <c r="H29" s="187"/>
      <c r="I29" s="192"/>
      <c r="J29" s="17" t="s">
        <v>5</v>
      </c>
      <c r="K29" s="18" t="s">
        <v>88</v>
      </c>
      <c r="L29" s="19" t="s">
        <v>44</v>
      </c>
      <c r="M29" s="21" t="s">
        <v>45</v>
      </c>
      <c r="N29" s="89" t="s">
        <v>193</v>
      </c>
      <c r="O29" s="47">
        <v>5</v>
      </c>
      <c r="P29" s="47">
        <v>1</v>
      </c>
      <c r="Q29" s="47">
        <v>5</v>
      </c>
      <c r="R29" s="47">
        <v>5</v>
      </c>
      <c r="S29" s="47">
        <v>5</v>
      </c>
      <c r="T29" s="47">
        <v>10</v>
      </c>
      <c r="U29" s="47">
        <f t="shared" si="0"/>
        <v>6250</v>
      </c>
      <c r="V29" s="47" t="str">
        <f t="shared" si="1"/>
        <v>BAJA</v>
      </c>
      <c r="W29" s="47" t="s">
        <v>52</v>
      </c>
      <c r="X29" s="47" t="str">
        <f t="shared" si="2"/>
        <v>No</v>
      </c>
      <c r="Y29" s="45"/>
      <c r="Z29" s="20"/>
    </row>
    <row r="30" spans="1:26" s="16" customFormat="1" ht="30" customHeight="1" x14ac:dyDescent="0.3">
      <c r="A30" s="191"/>
      <c r="B30" s="187"/>
      <c r="C30" s="83" t="s">
        <v>203</v>
      </c>
      <c r="D30" s="186"/>
      <c r="E30" s="186"/>
      <c r="F30" s="187"/>
      <c r="G30" s="187"/>
      <c r="H30" s="187"/>
      <c r="I30" s="192"/>
      <c r="J30" s="17" t="s">
        <v>5</v>
      </c>
      <c r="K30" s="18" t="s">
        <v>94</v>
      </c>
      <c r="L30" s="19" t="s">
        <v>44</v>
      </c>
      <c r="M30" s="21" t="s">
        <v>45</v>
      </c>
      <c r="N30" s="89" t="s">
        <v>193</v>
      </c>
      <c r="O30" s="47">
        <v>5</v>
      </c>
      <c r="P30" s="47">
        <v>1</v>
      </c>
      <c r="Q30" s="47">
        <v>5</v>
      </c>
      <c r="R30" s="47">
        <v>5</v>
      </c>
      <c r="S30" s="47">
        <v>5</v>
      </c>
      <c r="T30" s="47">
        <v>10</v>
      </c>
      <c r="U30" s="47">
        <f t="shared" ref="U30" si="8">O30*P30*Q30*R30*S30*T30</f>
        <v>6250</v>
      </c>
      <c r="V30" s="47" t="str">
        <f t="shared" ref="V30" si="9">IF(U30&lt;=25000,"BAJA",IF(U30&lt;=125000,"MODERADA",IF(U30&gt;125000,"ALTA","")))</f>
        <v>BAJA</v>
      </c>
      <c r="W30" s="47" t="s">
        <v>52</v>
      </c>
      <c r="X30" s="47" t="str">
        <f t="shared" ref="X30" si="10">IFERROR(IF(W30="","",IF(W30="Significativo","Si",IF(W30="No significativo","No",""))),"")</f>
        <v>No</v>
      </c>
      <c r="Y30" s="45"/>
      <c r="Z30" s="20"/>
    </row>
    <row r="31" spans="1:26" s="16" customFormat="1" ht="30" customHeight="1" x14ac:dyDescent="0.3">
      <c r="A31" s="191"/>
      <c r="B31" s="187"/>
      <c r="C31" s="83" t="s">
        <v>203</v>
      </c>
      <c r="D31" s="186"/>
      <c r="E31" s="186"/>
      <c r="F31" s="187"/>
      <c r="G31" s="187"/>
      <c r="H31" s="187"/>
      <c r="I31" s="192"/>
      <c r="J31" s="17" t="s">
        <v>6</v>
      </c>
      <c r="K31" s="18" t="s">
        <v>59</v>
      </c>
      <c r="L31" s="19" t="s">
        <v>44</v>
      </c>
      <c r="M31" s="21" t="s">
        <v>63</v>
      </c>
      <c r="N31" s="89" t="s">
        <v>193</v>
      </c>
      <c r="O31" s="47">
        <v>5</v>
      </c>
      <c r="P31" s="47">
        <v>10</v>
      </c>
      <c r="Q31" s="91">
        <v>10</v>
      </c>
      <c r="R31" s="47">
        <v>5</v>
      </c>
      <c r="S31" s="47">
        <v>5</v>
      </c>
      <c r="T31" s="47">
        <v>10</v>
      </c>
      <c r="U31" s="47">
        <f t="shared" si="0"/>
        <v>125000</v>
      </c>
      <c r="V31" s="47" t="str">
        <f t="shared" si="1"/>
        <v>MODERADA</v>
      </c>
      <c r="W31" s="47" t="s">
        <v>52</v>
      </c>
      <c r="X31" s="47" t="str">
        <f t="shared" si="2"/>
        <v>No</v>
      </c>
      <c r="Y31" s="92"/>
      <c r="Z31" s="20"/>
    </row>
    <row r="32" spans="1:26" s="16" customFormat="1" ht="30" customHeight="1" x14ac:dyDescent="0.3">
      <c r="A32" s="191"/>
      <c r="B32" s="187"/>
      <c r="C32" s="83" t="s">
        <v>203</v>
      </c>
      <c r="D32" s="186"/>
      <c r="E32" s="186"/>
      <c r="F32" s="187"/>
      <c r="G32" s="187"/>
      <c r="H32" s="187"/>
      <c r="I32" s="192"/>
      <c r="J32" s="17" t="s">
        <v>7</v>
      </c>
      <c r="K32" s="18" t="s">
        <v>36</v>
      </c>
      <c r="L32" s="19" t="s">
        <v>44</v>
      </c>
      <c r="M32" s="21" t="s">
        <v>63</v>
      </c>
      <c r="N32" s="89" t="s">
        <v>193</v>
      </c>
      <c r="O32" s="47">
        <v>10</v>
      </c>
      <c r="P32" s="47">
        <v>5</v>
      </c>
      <c r="Q32" s="47">
        <v>10</v>
      </c>
      <c r="R32" s="47">
        <v>5</v>
      </c>
      <c r="S32" s="47">
        <v>10</v>
      </c>
      <c r="T32" s="47">
        <v>10</v>
      </c>
      <c r="U32" s="47">
        <f t="shared" si="0"/>
        <v>250000</v>
      </c>
      <c r="V32" s="47" t="str">
        <f t="shared" si="1"/>
        <v>ALTA</v>
      </c>
      <c r="W32" s="47" t="s">
        <v>70</v>
      </c>
      <c r="X32" s="47" t="str">
        <f t="shared" si="2"/>
        <v>Si</v>
      </c>
      <c r="Y32" s="90" t="s">
        <v>223</v>
      </c>
      <c r="Z32" s="20"/>
    </row>
    <row r="33" spans="1:26" s="16" customFormat="1" ht="30" customHeight="1" x14ac:dyDescent="0.3">
      <c r="A33" s="191"/>
      <c r="B33" s="187"/>
      <c r="C33" s="83" t="s">
        <v>203</v>
      </c>
      <c r="D33" s="186"/>
      <c r="E33" s="186"/>
      <c r="F33" s="187"/>
      <c r="G33" s="187"/>
      <c r="H33" s="187"/>
      <c r="I33" s="192"/>
      <c r="J33" s="17" t="s">
        <v>8</v>
      </c>
      <c r="K33" s="18" t="s">
        <v>37</v>
      </c>
      <c r="L33" s="19" t="s">
        <v>44</v>
      </c>
      <c r="M33" s="21" t="s">
        <v>78</v>
      </c>
      <c r="N33" s="89" t="s">
        <v>193</v>
      </c>
      <c r="O33" s="47">
        <v>10</v>
      </c>
      <c r="P33" s="47">
        <v>5</v>
      </c>
      <c r="Q33" s="47">
        <v>5</v>
      </c>
      <c r="R33" s="47">
        <v>5</v>
      </c>
      <c r="S33" s="47">
        <v>5</v>
      </c>
      <c r="T33" s="47">
        <v>10</v>
      </c>
      <c r="U33" s="47">
        <f t="shared" si="0"/>
        <v>62500</v>
      </c>
      <c r="V33" s="47" t="str">
        <f t="shared" si="1"/>
        <v>MODERADA</v>
      </c>
      <c r="W33" s="47" t="s">
        <v>52</v>
      </c>
      <c r="X33" s="47" t="str">
        <f t="shared" si="2"/>
        <v>No</v>
      </c>
      <c r="Y33" s="45"/>
      <c r="Z33" s="20"/>
    </row>
    <row r="34" spans="1:26" s="16" customFormat="1" ht="30" customHeight="1" x14ac:dyDescent="0.3">
      <c r="A34" s="191"/>
      <c r="B34" s="187"/>
      <c r="C34" s="83" t="s">
        <v>203</v>
      </c>
      <c r="D34" s="186"/>
      <c r="E34" s="186"/>
      <c r="F34" s="187"/>
      <c r="G34" s="187"/>
      <c r="H34" s="187"/>
      <c r="I34" s="192"/>
      <c r="J34" s="17" t="s">
        <v>9</v>
      </c>
      <c r="K34" s="18" t="s">
        <v>38</v>
      </c>
      <c r="L34" s="19" t="s">
        <v>44</v>
      </c>
      <c r="M34" s="21" t="s">
        <v>78</v>
      </c>
      <c r="N34" s="89" t="s">
        <v>193</v>
      </c>
      <c r="O34" s="47">
        <v>10</v>
      </c>
      <c r="P34" s="47">
        <v>5</v>
      </c>
      <c r="Q34" s="47">
        <v>10</v>
      </c>
      <c r="R34" s="47">
        <v>5</v>
      </c>
      <c r="S34" s="47">
        <v>5</v>
      </c>
      <c r="T34" s="47">
        <v>10</v>
      </c>
      <c r="U34" s="47">
        <f t="shared" si="0"/>
        <v>125000</v>
      </c>
      <c r="V34" s="47" t="str">
        <f t="shared" si="1"/>
        <v>MODERADA</v>
      </c>
      <c r="W34" s="47" t="s">
        <v>52</v>
      </c>
      <c r="X34" s="47" t="str">
        <f t="shared" si="2"/>
        <v>No</v>
      </c>
      <c r="Y34" s="45"/>
      <c r="Z34" s="20"/>
    </row>
    <row r="35" spans="1:26" s="16" customFormat="1" ht="30" customHeight="1" x14ac:dyDescent="0.3">
      <c r="A35" s="191"/>
      <c r="B35" s="187"/>
      <c r="C35" s="83" t="s">
        <v>203</v>
      </c>
      <c r="D35" s="186"/>
      <c r="E35" s="186"/>
      <c r="F35" s="187"/>
      <c r="G35" s="187"/>
      <c r="H35" s="187"/>
      <c r="I35" s="192"/>
      <c r="J35" s="17" t="s">
        <v>10</v>
      </c>
      <c r="K35" s="18" t="s">
        <v>39</v>
      </c>
      <c r="L35" s="19" t="s">
        <v>44</v>
      </c>
      <c r="M35" s="21" t="s">
        <v>78</v>
      </c>
      <c r="N35" s="89" t="s">
        <v>193</v>
      </c>
      <c r="O35" s="47">
        <v>5</v>
      </c>
      <c r="P35" s="47">
        <v>5</v>
      </c>
      <c r="Q35" s="47">
        <v>1</v>
      </c>
      <c r="R35" s="47">
        <v>1</v>
      </c>
      <c r="S35" s="47">
        <v>1</v>
      </c>
      <c r="T35" s="47">
        <v>10</v>
      </c>
      <c r="U35" s="47">
        <f t="shared" si="0"/>
        <v>250</v>
      </c>
      <c r="V35" s="47" t="str">
        <f t="shared" si="1"/>
        <v>BAJA</v>
      </c>
      <c r="W35" s="47" t="s">
        <v>52</v>
      </c>
      <c r="X35" s="47" t="str">
        <f t="shared" si="2"/>
        <v>No</v>
      </c>
      <c r="Y35" s="45"/>
      <c r="Z35" s="20"/>
    </row>
    <row r="36" spans="1:26" s="16" customFormat="1" ht="30" customHeight="1" x14ac:dyDescent="0.3">
      <c r="A36" s="191"/>
      <c r="B36" s="187"/>
      <c r="C36" s="83" t="s">
        <v>203</v>
      </c>
      <c r="D36" s="186"/>
      <c r="E36" s="186"/>
      <c r="F36" s="187"/>
      <c r="G36" s="187"/>
      <c r="H36" s="187"/>
      <c r="I36" s="192"/>
      <c r="J36" s="17" t="s">
        <v>10</v>
      </c>
      <c r="K36" s="18" t="s">
        <v>61</v>
      </c>
      <c r="L36" s="19" t="s">
        <v>44</v>
      </c>
      <c r="M36" s="21" t="s">
        <v>78</v>
      </c>
      <c r="N36" s="89" t="s">
        <v>193</v>
      </c>
      <c r="O36" s="47">
        <v>10</v>
      </c>
      <c r="P36" s="47">
        <v>10</v>
      </c>
      <c r="Q36" s="47">
        <v>10</v>
      </c>
      <c r="R36" s="47">
        <v>10</v>
      </c>
      <c r="S36" s="47">
        <v>10</v>
      </c>
      <c r="T36" s="47">
        <v>10</v>
      </c>
      <c r="U36" s="47">
        <f t="shared" si="0"/>
        <v>1000000</v>
      </c>
      <c r="V36" s="47" t="str">
        <f t="shared" si="1"/>
        <v>ALTA</v>
      </c>
      <c r="W36" s="47" t="s">
        <v>70</v>
      </c>
      <c r="X36" s="47" t="str">
        <f t="shared" si="2"/>
        <v>Si</v>
      </c>
      <c r="Y36" s="90" t="s">
        <v>226</v>
      </c>
      <c r="Z36" s="15"/>
    </row>
    <row r="37" spans="1:26" s="16" customFormat="1" ht="30" customHeight="1" x14ac:dyDescent="0.3">
      <c r="A37" s="191"/>
      <c r="B37" s="187"/>
      <c r="C37" s="83" t="s">
        <v>203</v>
      </c>
      <c r="D37" s="186"/>
      <c r="E37" s="186"/>
      <c r="F37" s="187"/>
      <c r="G37" s="187"/>
      <c r="H37" s="187"/>
      <c r="I37" s="192"/>
      <c r="J37" s="17" t="s">
        <v>10</v>
      </c>
      <c r="K37" s="18" t="s">
        <v>89</v>
      </c>
      <c r="L37" s="19" t="s">
        <v>44</v>
      </c>
      <c r="M37" s="21" t="s">
        <v>78</v>
      </c>
      <c r="N37" s="89" t="s">
        <v>193</v>
      </c>
      <c r="O37" s="47">
        <v>10</v>
      </c>
      <c r="P37" s="47">
        <v>5</v>
      </c>
      <c r="Q37" s="47">
        <v>10</v>
      </c>
      <c r="R37" s="47">
        <v>5</v>
      </c>
      <c r="S37" s="47">
        <v>5</v>
      </c>
      <c r="T37" s="47">
        <v>10</v>
      </c>
      <c r="U37" s="47">
        <f t="shared" si="0"/>
        <v>125000</v>
      </c>
      <c r="V37" s="47" t="str">
        <f t="shared" si="1"/>
        <v>MODERADA</v>
      </c>
      <c r="W37" s="47" t="s">
        <v>52</v>
      </c>
      <c r="X37" s="47" t="str">
        <f t="shared" si="2"/>
        <v>No</v>
      </c>
      <c r="Y37" s="45"/>
      <c r="Z37" s="15"/>
    </row>
    <row r="38" spans="1:26" s="16" customFormat="1" ht="30" customHeight="1" x14ac:dyDescent="0.3">
      <c r="A38" s="191"/>
      <c r="B38" s="187"/>
      <c r="C38" s="83" t="s">
        <v>203</v>
      </c>
      <c r="D38" s="186"/>
      <c r="E38" s="186"/>
      <c r="F38" s="187"/>
      <c r="G38" s="187"/>
      <c r="H38" s="187"/>
      <c r="I38" s="192"/>
      <c r="J38" s="17" t="s">
        <v>10</v>
      </c>
      <c r="K38" s="18" t="s">
        <v>95</v>
      </c>
      <c r="L38" s="19" t="s">
        <v>44</v>
      </c>
      <c r="M38" s="21" t="s">
        <v>78</v>
      </c>
      <c r="N38" s="89" t="s">
        <v>193</v>
      </c>
      <c r="O38" s="47">
        <v>10</v>
      </c>
      <c r="P38" s="47">
        <v>5</v>
      </c>
      <c r="Q38" s="47">
        <v>10</v>
      </c>
      <c r="R38" s="47">
        <v>10</v>
      </c>
      <c r="S38" s="47">
        <v>10</v>
      </c>
      <c r="T38" s="47">
        <v>10</v>
      </c>
      <c r="U38" s="47">
        <f t="shared" si="0"/>
        <v>500000</v>
      </c>
      <c r="V38" s="47" t="str">
        <f t="shared" si="1"/>
        <v>ALTA</v>
      </c>
      <c r="W38" s="47" t="s">
        <v>70</v>
      </c>
      <c r="X38" s="47" t="str">
        <f t="shared" si="2"/>
        <v>Si</v>
      </c>
      <c r="Y38" s="90" t="s">
        <v>225</v>
      </c>
      <c r="Z38" s="20"/>
    </row>
    <row r="39" spans="1:26" s="16" customFormat="1" ht="30" customHeight="1" x14ac:dyDescent="0.3">
      <c r="A39" s="191"/>
      <c r="B39" s="187"/>
      <c r="C39" s="83" t="s">
        <v>203</v>
      </c>
      <c r="D39" s="186"/>
      <c r="E39" s="186"/>
      <c r="F39" s="187"/>
      <c r="G39" s="187"/>
      <c r="H39" s="187"/>
      <c r="I39" s="192"/>
      <c r="J39" s="17" t="s">
        <v>11</v>
      </c>
      <c r="K39" s="18" t="s">
        <v>40</v>
      </c>
      <c r="L39" s="19" t="s">
        <v>44</v>
      </c>
      <c r="M39" s="21" t="s">
        <v>90</v>
      </c>
      <c r="N39" s="89" t="s">
        <v>200</v>
      </c>
      <c r="O39" s="47">
        <v>10</v>
      </c>
      <c r="P39" s="47">
        <v>1</v>
      </c>
      <c r="Q39" s="47">
        <v>5</v>
      </c>
      <c r="R39" s="47">
        <v>5</v>
      </c>
      <c r="S39" s="47">
        <v>5</v>
      </c>
      <c r="T39" s="47">
        <v>10</v>
      </c>
      <c r="U39" s="47">
        <f t="shared" si="0"/>
        <v>12500</v>
      </c>
      <c r="V39" s="47" t="str">
        <f t="shared" si="1"/>
        <v>BAJA</v>
      </c>
      <c r="W39" s="47" t="s">
        <v>52</v>
      </c>
      <c r="X39" s="47" t="str">
        <f t="shared" si="2"/>
        <v>No</v>
      </c>
      <c r="Y39" s="45"/>
      <c r="Z39" s="20"/>
    </row>
    <row r="40" spans="1:26" s="16" customFormat="1" ht="30" customHeight="1" x14ac:dyDescent="0.3">
      <c r="A40" s="191"/>
      <c r="B40" s="187"/>
      <c r="C40" s="83" t="s">
        <v>203</v>
      </c>
      <c r="D40" s="186"/>
      <c r="E40" s="186"/>
      <c r="F40" s="187"/>
      <c r="G40" s="187"/>
      <c r="H40" s="187"/>
      <c r="I40" s="192"/>
      <c r="J40" s="17" t="s">
        <v>12</v>
      </c>
      <c r="K40" s="18" t="s">
        <v>41</v>
      </c>
      <c r="L40" s="19" t="s">
        <v>62</v>
      </c>
      <c r="M40" s="21" t="s">
        <v>96</v>
      </c>
      <c r="N40" s="89" t="s">
        <v>194</v>
      </c>
      <c r="O40" s="47">
        <v>5</v>
      </c>
      <c r="P40" s="47">
        <v>1</v>
      </c>
      <c r="Q40" s="47">
        <v>10</v>
      </c>
      <c r="R40" s="47">
        <v>1</v>
      </c>
      <c r="S40" s="47">
        <v>5</v>
      </c>
      <c r="T40" s="47">
        <v>1</v>
      </c>
      <c r="U40" s="47">
        <f t="shared" si="0"/>
        <v>250</v>
      </c>
      <c r="V40" s="47" t="str">
        <f t="shared" si="1"/>
        <v>BAJA</v>
      </c>
      <c r="W40" s="47" t="s">
        <v>52</v>
      </c>
      <c r="X40" s="47" t="str">
        <f t="shared" si="2"/>
        <v>No</v>
      </c>
      <c r="Y40" s="45"/>
      <c r="Z40" s="20"/>
    </row>
    <row r="41" spans="1:26" s="16" customFormat="1" ht="30" customHeight="1" x14ac:dyDescent="0.3">
      <c r="A41" s="191"/>
      <c r="B41" s="187"/>
      <c r="C41" s="83" t="s">
        <v>203</v>
      </c>
      <c r="D41" s="186"/>
      <c r="E41" s="186"/>
      <c r="F41" s="187"/>
      <c r="G41" s="187"/>
      <c r="H41" s="187"/>
      <c r="I41" s="192"/>
      <c r="J41" s="17" t="s">
        <v>13</v>
      </c>
      <c r="K41" s="18" t="s">
        <v>42</v>
      </c>
      <c r="L41" s="19" t="s">
        <v>44</v>
      </c>
      <c r="M41" s="21" t="s">
        <v>99</v>
      </c>
      <c r="N41" s="89" t="s">
        <v>200</v>
      </c>
      <c r="O41" s="47">
        <v>1</v>
      </c>
      <c r="P41" s="47">
        <v>5</v>
      </c>
      <c r="Q41" s="47">
        <v>10</v>
      </c>
      <c r="R41" s="47">
        <v>1</v>
      </c>
      <c r="S41" s="47">
        <v>1</v>
      </c>
      <c r="T41" s="47">
        <v>10</v>
      </c>
      <c r="U41" s="47">
        <f t="shared" ref="U41" si="11">O41*P41*Q41*R41*S41*T41</f>
        <v>500</v>
      </c>
      <c r="V41" s="47" t="str">
        <f t="shared" ref="V41" si="12">IF(U41&lt;=25000,"BAJA",IF(U41&lt;=125000,"MODERADA",IF(U41&gt;125000,"ALTA","")))</f>
        <v>BAJA</v>
      </c>
      <c r="W41" s="47" t="s">
        <v>52</v>
      </c>
      <c r="X41" s="47" t="str">
        <f t="shared" ref="X41" si="13">IFERROR(IF(W41="","",IF(W41="Significativo","Si",IF(W41="No significativo","No",""))),"")</f>
        <v>No</v>
      </c>
      <c r="Y41" s="45"/>
      <c r="Z41" s="20"/>
    </row>
    <row r="42" spans="1:26" s="16" customFormat="1" ht="30" customHeight="1" x14ac:dyDescent="0.3">
      <c r="A42" s="191"/>
      <c r="B42" s="187"/>
      <c r="C42" s="83" t="s">
        <v>203</v>
      </c>
      <c r="D42" s="186"/>
      <c r="E42" s="186"/>
      <c r="F42" s="187"/>
      <c r="G42" s="187"/>
      <c r="H42" s="187"/>
      <c r="I42" s="192"/>
      <c r="J42" s="17" t="s">
        <v>14</v>
      </c>
      <c r="K42" s="18" t="s">
        <v>43</v>
      </c>
      <c r="L42" s="19" t="s">
        <v>44</v>
      </c>
      <c r="M42" s="21" t="s">
        <v>102</v>
      </c>
      <c r="N42" s="89" t="s">
        <v>193</v>
      </c>
      <c r="O42" s="47">
        <v>10</v>
      </c>
      <c r="P42" s="47">
        <v>5</v>
      </c>
      <c r="Q42" s="47">
        <v>10</v>
      </c>
      <c r="R42" s="47">
        <v>5</v>
      </c>
      <c r="S42" s="47">
        <v>10</v>
      </c>
      <c r="T42" s="47">
        <v>10</v>
      </c>
      <c r="U42" s="47">
        <f t="shared" si="0"/>
        <v>250000</v>
      </c>
      <c r="V42" s="47" t="str">
        <f t="shared" si="1"/>
        <v>ALTA</v>
      </c>
      <c r="W42" s="47" t="s">
        <v>70</v>
      </c>
      <c r="X42" s="47" t="str">
        <f t="shared" si="2"/>
        <v>Si</v>
      </c>
      <c r="Y42" s="90" t="s">
        <v>222</v>
      </c>
      <c r="Z42" s="20"/>
    </row>
    <row r="43" spans="1:26" s="16" customFormat="1" ht="30" customHeight="1" x14ac:dyDescent="0.3">
      <c r="A43" s="191" t="s">
        <v>206</v>
      </c>
      <c r="B43" s="187" t="s">
        <v>207</v>
      </c>
      <c r="C43" s="83" t="s">
        <v>208</v>
      </c>
      <c r="D43" s="198" t="s">
        <v>209</v>
      </c>
      <c r="E43" s="186" t="s">
        <v>210</v>
      </c>
      <c r="F43" s="187" t="s">
        <v>2</v>
      </c>
      <c r="G43" s="187" t="s">
        <v>73</v>
      </c>
      <c r="H43" s="187" t="s">
        <v>33</v>
      </c>
      <c r="I43" s="192" t="s">
        <v>192</v>
      </c>
      <c r="J43" s="17" t="s">
        <v>5</v>
      </c>
      <c r="K43" s="18" t="s">
        <v>58</v>
      </c>
      <c r="L43" s="19" t="s">
        <v>44</v>
      </c>
      <c r="M43" s="21" t="s">
        <v>45</v>
      </c>
      <c r="N43" s="89" t="s">
        <v>193</v>
      </c>
      <c r="O43" s="47">
        <v>1</v>
      </c>
      <c r="P43" s="47">
        <v>10</v>
      </c>
      <c r="Q43" s="47">
        <v>5</v>
      </c>
      <c r="R43" s="47">
        <v>5</v>
      </c>
      <c r="S43" s="47">
        <v>10</v>
      </c>
      <c r="T43" s="47">
        <v>10</v>
      </c>
      <c r="U43" s="47">
        <f t="shared" si="0"/>
        <v>25000</v>
      </c>
      <c r="V43" s="47" t="str">
        <f t="shared" si="1"/>
        <v>BAJA</v>
      </c>
      <c r="W43" s="47" t="s">
        <v>52</v>
      </c>
      <c r="X43" s="47" t="str">
        <f t="shared" si="2"/>
        <v>No</v>
      </c>
      <c r="Y43" s="45"/>
      <c r="Z43" s="15"/>
    </row>
    <row r="44" spans="1:26" s="16" customFormat="1" ht="30" customHeight="1" x14ac:dyDescent="0.3">
      <c r="A44" s="191"/>
      <c r="B44" s="187"/>
      <c r="C44" s="83" t="s">
        <v>208</v>
      </c>
      <c r="D44" s="194"/>
      <c r="E44" s="186"/>
      <c r="F44" s="187"/>
      <c r="G44" s="187"/>
      <c r="H44" s="187"/>
      <c r="I44" s="192"/>
      <c r="J44" s="17" t="s">
        <v>7</v>
      </c>
      <c r="K44" s="18" t="s">
        <v>36</v>
      </c>
      <c r="L44" s="19" t="s">
        <v>44</v>
      </c>
      <c r="M44" s="21" t="s">
        <v>63</v>
      </c>
      <c r="N44" s="89" t="s">
        <v>193</v>
      </c>
      <c r="O44" s="47">
        <v>10</v>
      </c>
      <c r="P44" s="47">
        <v>10</v>
      </c>
      <c r="Q44" s="47">
        <v>5</v>
      </c>
      <c r="R44" s="47">
        <v>10</v>
      </c>
      <c r="S44" s="47">
        <v>5</v>
      </c>
      <c r="T44" s="47">
        <v>10</v>
      </c>
      <c r="U44" s="47">
        <f t="shared" si="0"/>
        <v>250000</v>
      </c>
      <c r="V44" s="47" t="str">
        <f t="shared" si="1"/>
        <v>ALTA</v>
      </c>
      <c r="W44" s="47" t="s">
        <v>70</v>
      </c>
      <c r="X44" s="47" t="str">
        <f t="shared" si="2"/>
        <v>Si</v>
      </c>
      <c r="Y44" s="90" t="s">
        <v>223</v>
      </c>
      <c r="Z44" s="15"/>
    </row>
    <row r="45" spans="1:26" s="16" customFormat="1" ht="30" customHeight="1" x14ac:dyDescent="0.3">
      <c r="A45" s="191"/>
      <c r="B45" s="187"/>
      <c r="C45" s="83" t="s">
        <v>208</v>
      </c>
      <c r="D45" s="194"/>
      <c r="E45" s="186"/>
      <c r="F45" s="187"/>
      <c r="G45" s="187"/>
      <c r="H45" s="187"/>
      <c r="I45" s="192"/>
      <c r="J45" s="17" t="s">
        <v>10</v>
      </c>
      <c r="K45" s="18" t="s">
        <v>39</v>
      </c>
      <c r="L45" s="19" t="s">
        <v>44</v>
      </c>
      <c r="M45" s="21" t="s">
        <v>78</v>
      </c>
      <c r="N45" s="89" t="s">
        <v>193</v>
      </c>
      <c r="O45" s="47">
        <v>1</v>
      </c>
      <c r="P45" s="47">
        <v>5</v>
      </c>
      <c r="Q45" s="47">
        <v>1</v>
      </c>
      <c r="R45" s="47">
        <v>1</v>
      </c>
      <c r="S45" s="47">
        <v>1</v>
      </c>
      <c r="T45" s="47">
        <v>10</v>
      </c>
      <c r="U45" s="47">
        <f t="shared" si="0"/>
        <v>50</v>
      </c>
      <c r="V45" s="47" t="str">
        <f t="shared" si="1"/>
        <v>BAJA</v>
      </c>
      <c r="W45" s="47" t="s">
        <v>52</v>
      </c>
      <c r="X45" s="47" t="str">
        <f t="shared" si="2"/>
        <v>No</v>
      </c>
      <c r="Y45" s="45"/>
      <c r="Z45" s="39"/>
    </row>
    <row r="46" spans="1:26" s="16" customFormat="1" ht="30" customHeight="1" x14ac:dyDescent="0.3">
      <c r="A46" s="191"/>
      <c r="B46" s="187"/>
      <c r="C46" s="83" t="s">
        <v>208</v>
      </c>
      <c r="D46" s="194"/>
      <c r="E46" s="186"/>
      <c r="F46" s="187"/>
      <c r="G46" s="187"/>
      <c r="H46" s="187"/>
      <c r="I46" s="192"/>
      <c r="J46" s="17" t="s">
        <v>10</v>
      </c>
      <c r="K46" s="18" t="s">
        <v>89</v>
      </c>
      <c r="L46" s="19" t="s">
        <v>44</v>
      </c>
      <c r="M46" s="21" t="s">
        <v>78</v>
      </c>
      <c r="N46" s="89" t="s">
        <v>193</v>
      </c>
      <c r="O46" s="47">
        <v>1</v>
      </c>
      <c r="P46" s="47">
        <v>5</v>
      </c>
      <c r="Q46" s="47">
        <v>10</v>
      </c>
      <c r="R46" s="47">
        <v>5</v>
      </c>
      <c r="S46" s="47">
        <v>5</v>
      </c>
      <c r="T46" s="47">
        <v>10</v>
      </c>
      <c r="U46" s="47">
        <f t="shared" si="0"/>
        <v>12500</v>
      </c>
      <c r="V46" s="47" t="str">
        <f t="shared" si="1"/>
        <v>BAJA</v>
      </c>
      <c r="W46" s="47" t="s">
        <v>52</v>
      </c>
      <c r="X46" s="47" t="str">
        <f t="shared" si="2"/>
        <v>No</v>
      </c>
      <c r="Y46" s="45"/>
      <c r="Z46" s="39"/>
    </row>
    <row r="47" spans="1:26" s="16" customFormat="1" ht="30" customHeight="1" x14ac:dyDescent="0.3">
      <c r="A47" s="191"/>
      <c r="B47" s="187"/>
      <c r="C47" s="83" t="s">
        <v>208</v>
      </c>
      <c r="D47" s="194"/>
      <c r="E47" s="186"/>
      <c r="F47" s="187"/>
      <c r="G47" s="187"/>
      <c r="H47" s="187"/>
      <c r="I47" s="192"/>
      <c r="J47" s="17" t="s">
        <v>10</v>
      </c>
      <c r="K47" s="18" t="s">
        <v>95</v>
      </c>
      <c r="L47" s="19" t="s">
        <v>44</v>
      </c>
      <c r="M47" s="21" t="s">
        <v>78</v>
      </c>
      <c r="N47" s="89" t="s">
        <v>193</v>
      </c>
      <c r="O47" s="47">
        <v>5</v>
      </c>
      <c r="P47" s="47">
        <v>5</v>
      </c>
      <c r="Q47" s="47">
        <v>10</v>
      </c>
      <c r="R47" s="47">
        <v>10</v>
      </c>
      <c r="S47" s="47">
        <v>10</v>
      </c>
      <c r="T47" s="47">
        <v>10</v>
      </c>
      <c r="U47" s="47">
        <f t="shared" ref="U47:U49" si="14">O47*P47*Q47*R47*S47*T47</f>
        <v>250000</v>
      </c>
      <c r="V47" s="47" t="str">
        <f t="shared" ref="V47:V49" si="15">IF(U47&lt;=25000,"BAJA",IF(U47&lt;=125000,"MODERADA",IF(U47&gt;125000,"ALTA","")))</f>
        <v>ALTA</v>
      </c>
      <c r="W47" s="47" t="s">
        <v>70</v>
      </c>
      <c r="X47" s="47" t="str">
        <f t="shared" ref="X47:X49" si="16">IFERROR(IF(W47="","",IF(W47="Significativo","Si",IF(W47="No significativo","No",""))),"")</f>
        <v>Si</v>
      </c>
      <c r="Y47" s="90" t="s">
        <v>227</v>
      </c>
      <c r="Z47" s="39"/>
    </row>
    <row r="48" spans="1:26" s="16" customFormat="1" ht="30" customHeight="1" x14ac:dyDescent="0.3">
      <c r="A48" s="191"/>
      <c r="B48" s="187"/>
      <c r="C48" s="83" t="s">
        <v>208</v>
      </c>
      <c r="D48" s="194"/>
      <c r="E48" s="186"/>
      <c r="F48" s="187"/>
      <c r="G48" s="187"/>
      <c r="H48" s="187"/>
      <c r="I48" s="192"/>
      <c r="J48" s="17" t="s">
        <v>11</v>
      </c>
      <c r="K48" s="18" t="s">
        <v>40</v>
      </c>
      <c r="L48" s="19" t="s">
        <v>44</v>
      </c>
      <c r="M48" s="21" t="s">
        <v>90</v>
      </c>
      <c r="N48" s="89" t="s">
        <v>200</v>
      </c>
      <c r="O48" s="47">
        <v>5</v>
      </c>
      <c r="P48" s="47">
        <v>5</v>
      </c>
      <c r="Q48" s="47">
        <v>5</v>
      </c>
      <c r="R48" s="47">
        <v>5</v>
      </c>
      <c r="S48" s="47">
        <v>5</v>
      </c>
      <c r="T48" s="47">
        <v>10</v>
      </c>
      <c r="U48" s="47">
        <f t="shared" si="14"/>
        <v>31250</v>
      </c>
      <c r="V48" s="47" t="str">
        <f t="shared" si="15"/>
        <v>MODERADA</v>
      </c>
      <c r="W48" s="47" t="s">
        <v>52</v>
      </c>
      <c r="X48" s="47" t="str">
        <f t="shared" si="16"/>
        <v>No</v>
      </c>
      <c r="Y48" s="45"/>
      <c r="Z48" s="39"/>
    </row>
    <row r="49" spans="1:26" s="16" customFormat="1" ht="30" customHeight="1" x14ac:dyDescent="0.3">
      <c r="A49" s="191"/>
      <c r="B49" s="187"/>
      <c r="C49" s="83" t="s">
        <v>208</v>
      </c>
      <c r="D49" s="194"/>
      <c r="E49" s="186"/>
      <c r="F49" s="187"/>
      <c r="G49" s="187"/>
      <c r="H49" s="187"/>
      <c r="I49" s="192"/>
      <c r="J49" s="17" t="s">
        <v>12</v>
      </c>
      <c r="K49" s="18" t="s">
        <v>41</v>
      </c>
      <c r="L49" s="19" t="s">
        <v>62</v>
      </c>
      <c r="M49" s="21" t="s">
        <v>96</v>
      </c>
      <c r="N49" s="89" t="s">
        <v>194</v>
      </c>
      <c r="O49" s="47">
        <v>1</v>
      </c>
      <c r="P49" s="47">
        <v>5</v>
      </c>
      <c r="Q49" s="47">
        <v>10</v>
      </c>
      <c r="R49" s="47">
        <v>10</v>
      </c>
      <c r="S49" s="47">
        <v>10</v>
      </c>
      <c r="T49" s="47">
        <v>1</v>
      </c>
      <c r="U49" s="47">
        <f t="shared" si="14"/>
        <v>5000</v>
      </c>
      <c r="V49" s="47" t="str">
        <f t="shared" si="15"/>
        <v>BAJA</v>
      </c>
      <c r="W49" s="47" t="s">
        <v>52</v>
      </c>
      <c r="X49" s="47" t="str">
        <f t="shared" si="16"/>
        <v>No</v>
      </c>
      <c r="Y49" s="45"/>
      <c r="Z49" s="39"/>
    </row>
    <row r="50" spans="1:26" s="16" customFormat="1" ht="30" customHeight="1" x14ac:dyDescent="0.3">
      <c r="A50" s="191"/>
      <c r="B50" s="187"/>
      <c r="C50" s="83" t="s">
        <v>208</v>
      </c>
      <c r="D50" s="195"/>
      <c r="E50" s="186"/>
      <c r="F50" s="187"/>
      <c r="G50" s="187"/>
      <c r="H50" s="187"/>
      <c r="I50" s="192"/>
      <c r="J50" s="17" t="s">
        <v>14</v>
      </c>
      <c r="K50" s="18" t="s">
        <v>43</v>
      </c>
      <c r="L50" s="19" t="s">
        <v>44</v>
      </c>
      <c r="M50" s="21" t="s">
        <v>102</v>
      </c>
      <c r="N50" s="89" t="s">
        <v>193</v>
      </c>
      <c r="O50" s="47">
        <v>10</v>
      </c>
      <c r="P50" s="47">
        <v>5</v>
      </c>
      <c r="Q50" s="47">
        <v>10</v>
      </c>
      <c r="R50" s="47">
        <v>5</v>
      </c>
      <c r="S50" s="47">
        <v>10</v>
      </c>
      <c r="T50" s="47">
        <v>10</v>
      </c>
      <c r="U50" s="47">
        <f t="shared" si="0"/>
        <v>250000</v>
      </c>
      <c r="V50" s="47" t="str">
        <f t="shared" si="1"/>
        <v>ALTA</v>
      </c>
      <c r="W50" s="47" t="s">
        <v>70</v>
      </c>
      <c r="X50" s="47" t="str">
        <f t="shared" si="2"/>
        <v>Si</v>
      </c>
      <c r="Y50" s="90" t="s">
        <v>222</v>
      </c>
      <c r="Z50" s="39"/>
    </row>
    <row r="51" spans="1:26" s="16" customFormat="1" ht="30" customHeight="1" x14ac:dyDescent="0.3">
      <c r="A51" s="191" t="s">
        <v>206</v>
      </c>
      <c r="B51" s="187" t="s">
        <v>211</v>
      </c>
      <c r="C51" s="83" t="s">
        <v>91</v>
      </c>
      <c r="D51" s="186" t="s">
        <v>212</v>
      </c>
      <c r="E51" s="186" t="s">
        <v>213</v>
      </c>
      <c r="F51" s="187" t="s">
        <v>2</v>
      </c>
      <c r="G51" s="187" t="s">
        <v>73</v>
      </c>
      <c r="H51" s="187" t="s">
        <v>33</v>
      </c>
      <c r="I51" s="192" t="s">
        <v>192</v>
      </c>
      <c r="J51" s="17" t="s">
        <v>5</v>
      </c>
      <c r="K51" s="18" t="s">
        <v>34</v>
      </c>
      <c r="L51" s="19" t="s">
        <v>44</v>
      </c>
      <c r="M51" s="21" t="s">
        <v>45</v>
      </c>
      <c r="N51" s="89" t="s">
        <v>193</v>
      </c>
      <c r="O51" s="47">
        <v>10</v>
      </c>
      <c r="P51" s="47">
        <v>10</v>
      </c>
      <c r="Q51" s="47">
        <v>5</v>
      </c>
      <c r="R51" s="47">
        <v>5</v>
      </c>
      <c r="S51" s="47">
        <v>5</v>
      </c>
      <c r="T51" s="47">
        <v>10</v>
      </c>
      <c r="U51" s="47">
        <f t="shared" si="0"/>
        <v>125000</v>
      </c>
      <c r="V51" s="47" t="str">
        <f t="shared" si="1"/>
        <v>MODERADA</v>
      </c>
      <c r="W51" s="47" t="s">
        <v>52</v>
      </c>
      <c r="X51" s="47" t="str">
        <f t="shared" si="2"/>
        <v>No</v>
      </c>
      <c r="Y51" s="45"/>
      <c r="Z51" s="39"/>
    </row>
    <row r="52" spans="1:26" s="16" customFormat="1" ht="30" customHeight="1" x14ac:dyDescent="0.3">
      <c r="A52" s="191"/>
      <c r="B52" s="187"/>
      <c r="C52" s="83" t="s">
        <v>91</v>
      </c>
      <c r="D52" s="186"/>
      <c r="E52" s="186"/>
      <c r="F52" s="187"/>
      <c r="G52" s="187"/>
      <c r="H52" s="187"/>
      <c r="I52" s="192"/>
      <c r="J52" s="17" t="s">
        <v>5</v>
      </c>
      <c r="K52" s="18" t="s">
        <v>58</v>
      </c>
      <c r="L52" s="19" t="s">
        <v>44</v>
      </c>
      <c r="M52" s="21" t="s">
        <v>45</v>
      </c>
      <c r="N52" s="89" t="s">
        <v>193</v>
      </c>
      <c r="O52" s="47">
        <v>10</v>
      </c>
      <c r="P52" s="47">
        <v>10</v>
      </c>
      <c r="Q52" s="47">
        <v>5</v>
      </c>
      <c r="R52" s="47">
        <v>5</v>
      </c>
      <c r="S52" s="47">
        <v>5</v>
      </c>
      <c r="T52" s="47">
        <v>10</v>
      </c>
      <c r="U52" s="47">
        <f t="shared" si="0"/>
        <v>125000</v>
      </c>
      <c r="V52" s="47" t="str">
        <f t="shared" si="1"/>
        <v>MODERADA</v>
      </c>
      <c r="W52" s="47" t="s">
        <v>52</v>
      </c>
      <c r="X52" s="47" t="str">
        <f t="shared" si="2"/>
        <v>No</v>
      </c>
      <c r="Y52" s="45"/>
      <c r="Z52" s="20"/>
    </row>
    <row r="53" spans="1:26" s="16" customFormat="1" ht="30" customHeight="1" x14ac:dyDescent="0.3">
      <c r="A53" s="191"/>
      <c r="B53" s="187"/>
      <c r="C53" s="83" t="s">
        <v>91</v>
      </c>
      <c r="D53" s="186"/>
      <c r="E53" s="186"/>
      <c r="F53" s="187"/>
      <c r="G53" s="187"/>
      <c r="H53" s="187"/>
      <c r="I53" s="192"/>
      <c r="J53" s="17" t="s">
        <v>7</v>
      </c>
      <c r="K53" s="18" t="s">
        <v>36</v>
      </c>
      <c r="L53" s="19" t="s">
        <v>44</v>
      </c>
      <c r="M53" s="21" t="s">
        <v>63</v>
      </c>
      <c r="N53" s="89" t="s">
        <v>193</v>
      </c>
      <c r="O53" s="47">
        <v>5</v>
      </c>
      <c r="P53" s="47">
        <v>10</v>
      </c>
      <c r="Q53" s="47">
        <v>5</v>
      </c>
      <c r="R53" s="47">
        <v>10</v>
      </c>
      <c r="S53" s="47">
        <v>5</v>
      </c>
      <c r="T53" s="47">
        <v>10</v>
      </c>
      <c r="U53" s="47">
        <f t="shared" si="0"/>
        <v>125000</v>
      </c>
      <c r="V53" s="47" t="str">
        <f t="shared" si="1"/>
        <v>MODERADA</v>
      </c>
      <c r="W53" s="47" t="s">
        <v>52</v>
      </c>
      <c r="X53" s="47" t="str">
        <f t="shared" si="2"/>
        <v>No</v>
      </c>
      <c r="Y53" s="90"/>
      <c r="Z53" s="20"/>
    </row>
    <row r="54" spans="1:26" s="16" customFormat="1" ht="30" customHeight="1" x14ac:dyDescent="0.3">
      <c r="A54" s="191"/>
      <c r="B54" s="187"/>
      <c r="C54" s="83" t="s">
        <v>91</v>
      </c>
      <c r="D54" s="186"/>
      <c r="E54" s="186"/>
      <c r="F54" s="187"/>
      <c r="G54" s="187"/>
      <c r="H54" s="187"/>
      <c r="I54" s="192"/>
      <c r="J54" s="17" t="s">
        <v>9</v>
      </c>
      <c r="K54" s="18" t="s">
        <v>38</v>
      </c>
      <c r="L54" s="19" t="s">
        <v>44</v>
      </c>
      <c r="M54" s="21" t="s">
        <v>78</v>
      </c>
      <c r="N54" s="89" t="s">
        <v>193</v>
      </c>
      <c r="O54" s="47">
        <v>1</v>
      </c>
      <c r="P54" s="47">
        <v>10</v>
      </c>
      <c r="Q54" s="47">
        <v>5</v>
      </c>
      <c r="R54" s="47">
        <v>10</v>
      </c>
      <c r="S54" s="47">
        <v>10</v>
      </c>
      <c r="T54" s="47">
        <v>10</v>
      </c>
      <c r="U54" s="47">
        <f t="shared" si="0"/>
        <v>50000</v>
      </c>
      <c r="V54" s="47" t="str">
        <f t="shared" si="1"/>
        <v>MODERADA</v>
      </c>
      <c r="W54" s="47" t="s">
        <v>52</v>
      </c>
      <c r="X54" s="47" t="str">
        <f t="shared" si="2"/>
        <v>No</v>
      </c>
      <c r="Y54" s="45"/>
      <c r="Z54" s="20"/>
    </row>
    <row r="55" spans="1:26" s="16" customFormat="1" ht="30" customHeight="1" x14ac:dyDescent="0.3">
      <c r="A55" s="191"/>
      <c r="B55" s="187"/>
      <c r="C55" s="83" t="s">
        <v>91</v>
      </c>
      <c r="D55" s="186"/>
      <c r="E55" s="186"/>
      <c r="F55" s="187"/>
      <c r="G55" s="187"/>
      <c r="H55" s="187"/>
      <c r="I55" s="192"/>
      <c r="J55" s="17" t="s">
        <v>10</v>
      </c>
      <c r="K55" s="18" t="s">
        <v>39</v>
      </c>
      <c r="L55" s="19" t="s">
        <v>44</v>
      </c>
      <c r="M55" s="21" t="s">
        <v>78</v>
      </c>
      <c r="N55" s="89" t="s">
        <v>193</v>
      </c>
      <c r="O55" s="47">
        <v>5</v>
      </c>
      <c r="P55" s="47">
        <v>1</v>
      </c>
      <c r="Q55" s="47">
        <v>1</v>
      </c>
      <c r="R55" s="47">
        <v>1</v>
      </c>
      <c r="S55" s="47">
        <v>1</v>
      </c>
      <c r="T55" s="47">
        <v>10</v>
      </c>
      <c r="U55" s="47">
        <f t="shared" si="0"/>
        <v>50</v>
      </c>
      <c r="V55" s="47" t="str">
        <f t="shared" si="1"/>
        <v>BAJA</v>
      </c>
      <c r="W55" s="47" t="s">
        <v>52</v>
      </c>
      <c r="X55" s="47" t="str">
        <f t="shared" si="2"/>
        <v>No</v>
      </c>
      <c r="Y55" s="45"/>
      <c r="Z55" s="20"/>
    </row>
    <row r="56" spans="1:26" s="16" customFormat="1" ht="30" customHeight="1" x14ac:dyDescent="0.3">
      <c r="A56" s="191"/>
      <c r="B56" s="187"/>
      <c r="C56" s="83" t="s">
        <v>91</v>
      </c>
      <c r="D56" s="186"/>
      <c r="E56" s="186"/>
      <c r="F56" s="187"/>
      <c r="G56" s="187"/>
      <c r="H56" s="187"/>
      <c r="I56" s="192"/>
      <c r="J56" s="17" t="s">
        <v>10</v>
      </c>
      <c r="K56" s="18" t="s">
        <v>89</v>
      </c>
      <c r="L56" s="19" t="s">
        <v>44</v>
      </c>
      <c r="M56" s="21" t="s">
        <v>78</v>
      </c>
      <c r="N56" s="89" t="s">
        <v>193</v>
      </c>
      <c r="O56" s="47">
        <v>10</v>
      </c>
      <c r="P56" s="47">
        <v>1</v>
      </c>
      <c r="Q56" s="47">
        <v>10</v>
      </c>
      <c r="R56" s="47">
        <v>5</v>
      </c>
      <c r="S56" s="47">
        <v>5</v>
      </c>
      <c r="T56" s="47">
        <v>10</v>
      </c>
      <c r="U56" s="47">
        <f t="shared" ref="U56:U57" si="17">O56*P56*Q56*R56*S56*T56</f>
        <v>25000</v>
      </c>
      <c r="V56" s="47" t="str">
        <f t="shared" ref="V56:V57" si="18">IF(U56&lt;=25000,"BAJA",IF(U56&lt;=125000,"MODERADA",IF(U56&gt;125000,"ALTA","")))</f>
        <v>BAJA</v>
      </c>
      <c r="W56" s="47" t="s">
        <v>52</v>
      </c>
      <c r="X56" s="47" t="str">
        <f t="shared" ref="X56:X57" si="19">IFERROR(IF(W56="","",IF(W56="Significativo","Si",IF(W56="No significativo","No",""))),"")</f>
        <v>No</v>
      </c>
      <c r="Y56" s="45"/>
      <c r="Z56" s="20"/>
    </row>
    <row r="57" spans="1:26" s="16" customFormat="1" ht="30" customHeight="1" x14ac:dyDescent="0.3">
      <c r="A57" s="191"/>
      <c r="B57" s="187"/>
      <c r="C57" s="83" t="s">
        <v>91</v>
      </c>
      <c r="D57" s="186"/>
      <c r="E57" s="186"/>
      <c r="F57" s="187"/>
      <c r="G57" s="187"/>
      <c r="H57" s="187"/>
      <c r="I57" s="192"/>
      <c r="J57" s="17" t="s">
        <v>10</v>
      </c>
      <c r="K57" s="18" t="s">
        <v>95</v>
      </c>
      <c r="L57" s="19" t="s">
        <v>44</v>
      </c>
      <c r="M57" s="21" t="s">
        <v>78</v>
      </c>
      <c r="N57" s="89" t="s">
        <v>193</v>
      </c>
      <c r="O57" s="47">
        <v>5</v>
      </c>
      <c r="P57" s="47">
        <v>5</v>
      </c>
      <c r="Q57" s="47">
        <v>10</v>
      </c>
      <c r="R57" s="47">
        <v>10</v>
      </c>
      <c r="S57" s="47">
        <v>5</v>
      </c>
      <c r="T57" s="47">
        <v>10</v>
      </c>
      <c r="U57" s="47">
        <f t="shared" si="17"/>
        <v>125000</v>
      </c>
      <c r="V57" s="47" t="str">
        <f t="shared" si="18"/>
        <v>MODERADA</v>
      </c>
      <c r="W57" s="47" t="s">
        <v>52</v>
      </c>
      <c r="X57" s="47" t="str">
        <f t="shared" si="19"/>
        <v>No</v>
      </c>
      <c r="Y57" s="90"/>
      <c r="Z57" s="20"/>
    </row>
    <row r="58" spans="1:26" s="16" customFormat="1" ht="30" customHeight="1" x14ac:dyDescent="0.3">
      <c r="A58" s="191"/>
      <c r="B58" s="187"/>
      <c r="C58" s="83" t="s">
        <v>91</v>
      </c>
      <c r="D58" s="186"/>
      <c r="E58" s="186"/>
      <c r="F58" s="187"/>
      <c r="G58" s="187"/>
      <c r="H58" s="187"/>
      <c r="I58" s="192"/>
      <c r="J58" s="17" t="s">
        <v>12</v>
      </c>
      <c r="K58" s="18" t="s">
        <v>41</v>
      </c>
      <c r="L58" s="19" t="s">
        <v>62</v>
      </c>
      <c r="M58" s="21" t="s">
        <v>96</v>
      </c>
      <c r="N58" s="89" t="s">
        <v>194</v>
      </c>
      <c r="O58" s="47">
        <v>10</v>
      </c>
      <c r="P58" s="47">
        <v>1</v>
      </c>
      <c r="Q58" s="47">
        <v>10</v>
      </c>
      <c r="R58" s="47">
        <v>1</v>
      </c>
      <c r="S58" s="47">
        <v>10</v>
      </c>
      <c r="T58" s="47">
        <v>1</v>
      </c>
      <c r="U58" s="47">
        <f t="shared" si="0"/>
        <v>1000</v>
      </c>
      <c r="V58" s="47" t="str">
        <f t="shared" si="1"/>
        <v>BAJA</v>
      </c>
      <c r="W58" s="47" t="s">
        <v>52</v>
      </c>
      <c r="X58" s="47" t="str">
        <f t="shared" si="2"/>
        <v>No</v>
      </c>
      <c r="Y58" s="45"/>
      <c r="Z58" s="20"/>
    </row>
    <row r="59" spans="1:26" x14ac:dyDescent="0.3">
      <c r="J59" s="24"/>
      <c r="K59" s="16"/>
    </row>
    <row r="60" spans="1:26" x14ac:dyDescent="0.3">
      <c r="J60" s="24"/>
      <c r="K60" s="16"/>
    </row>
    <row r="61" spans="1:26" x14ac:dyDescent="0.3">
      <c r="J61" s="24"/>
      <c r="K61" s="16"/>
    </row>
    <row r="62" spans="1:26" x14ac:dyDescent="0.3">
      <c r="J62" s="24"/>
      <c r="K62" s="16"/>
    </row>
    <row r="63" spans="1:26" x14ac:dyDescent="0.3">
      <c r="J63" s="24"/>
      <c r="K63" s="16"/>
    </row>
    <row r="64" spans="1:26" x14ac:dyDescent="0.3">
      <c r="J64" s="24"/>
      <c r="K64" s="16"/>
    </row>
    <row r="65" spans="10:11" x14ac:dyDescent="0.3">
      <c r="J65" s="24"/>
      <c r="K65" s="16"/>
    </row>
    <row r="66" spans="10:11" x14ac:dyDescent="0.3">
      <c r="J66" s="24"/>
      <c r="K66" s="16"/>
    </row>
    <row r="67" spans="10:11" x14ac:dyDescent="0.3">
      <c r="J67" s="24"/>
      <c r="K67" s="16"/>
    </row>
    <row r="68" spans="10:11" x14ac:dyDescent="0.3">
      <c r="J68" s="24"/>
      <c r="K68" s="16"/>
    </row>
    <row r="69" spans="10:11" x14ac:dyDescent="0.3">
      <c r="J69" s="24"/>
      <c r="K69" s="16"/>
    </row>
    <row r="70" spans="10:11" x14ac:dyDescent="0.3">
      <c r="J70" s="24"/>
      <c r="K70" s="16"/>
    </row>
    <row r="71" spans="10:11" x14ac:dyDescent="0.3">
      <c r="J71" s="24"/>
      <c r="K71" s="16"/>
    </row>
    <row r="72" spans="10:11" x14ac:dyDescent="0.3">
      <c r="J72" s="24"/>
      <c r="K72" s="16"/>
    </row>
    <row r="73" spans="10:11" x14ac:dyDescent="0.3">
      <c r="J73" s="24"/>
      <c r="K73" s="16"/>
    </row>
    <row r="74" spans="10:11" x14ac:dyDescent="0.3">
      <c r="J74" s="24"/>
      <c r="K74" s="16"/>
    </row>
    <row r="75" spans="10:11" x14ac:dyDescent="0.3">
      <c r="J75" s="24"/>
      <c r="K75" s="16"/>
    </row>
    <row r="76" spans="10:11" x14ac:dyDescent="0.3">
      <c r="J76" s="24"/>
      <c r="K76" s="16"/>
    </row>
    <row r="77" spans="10:11" x14ac:dyDescent="0.3">
      <c r="J77" s="24"/>
      <c r="K77" s="16"/>
    </row>
    <row r="78" spans="10:11" x14ac:dyDescent="0.3">
      <c r="J78" s="24"/>
      <c r="K78" s="16"/>
    </row>
    <row r="79" spans="10:11" x14ac:dyDescent="0.3">
      <c r="J79" s="24"/>
      <c r="K79" s="16"/>
    </row>
    <row r="80" spans="10:11" x14ac:dyDescent="0.3">
      <c r="J80" s="24"/>
      <c r="K80" s="16"/>
    </row>
    <row r="81" spans="10:11" x14ac:dyDescent="0.3">
      <c r="J81" s="24"/>
      <c r="K81" s="16"/>
    </row>
    <row r="82" spans="10:11" x14ac:dyDescent="0.3">
      <c r="J82" s="24"/>
      <c r="K82" s="16"/>
    </row>
    <row r="83" spans="10:11" x14ac:dyDescent="0.3">
      <c r="J83" s="24"/>
      <c r="K83" s="16"/>
    </row>
    <row r="84" spans="10:11" x14ac:dyDescent="0.3">
      <c r="J84" s="24"/>
      <c r="K84" s="16"/>
    </row>
    <row r="85" spans="10:11" x14ac:dyDescent="0.3">
      <c r="J85" s="24"/>
      <c r="K85" s="16"/>
    </row>
    <row r="86" spans="10:11" x14ac:dyDescent="0.3">
      <c r="J86" s="24"/>
      <c r="K86" s="16"/>
    </row>
    <row r="87" spans="10:11" x14ac:dyDescent="0.3">
      <c r="J87" s="24"/>
      <c r="K87" s="16"/>
    </row>
    <row r="88" spans="10:11" x14ac:dyDescent="0.3">
      <c r="J88" s="24"/>
      <c r="K88" s="16"/>
    </row>
    <row r="89" spans="10:11" x14ac:dyDescent="0.3">
      <c r="J89" s="24"/>
      <c r="K89" s="16"/>
    </row>
    <row r="90" spans="10:11" x14ac:dyDescent="0.3">
      <c r="J90" s="24"/>
      <c r="K90" s="16"/>
    </row>
    <row r="91" spans="10:11" x14ac:dyDescent="0.3">
      <c r="J91" s="24"/>
      <c r="K91" s="16"/>
    </row>
    <row r="92" spans="10:11" x14ac:dyDescent="0.3">
      <c r="J92" s="24"/>
      <c r="K92" s="16"/>
    </row>
    <row r="93" spans="10:11" x14ac:dyDescent="0.3">
      <c r="J93" s="24"/>
      <c r="K93" s="16"/>
    </row>
    <row r="94" spans="10:11" x14ac:dyDescent="0.3">
      <c r="J94" s="24"/>
      <c r="K94" s="16"/>
    </row>
    <row r="95" spans="10:11" x14ac:dyDescent="0.3">
      <c r="J95" s="24"/>
      <c r="K95" s="16"/>
    </row>
    <row r="96" spans="10:11" x14ac:dyDescent="0.3">
      <c r="J96" s="24"/>
      <c r="K96" s="16"/>
    </row>
    <row r="97" spans="10:11" x14ac:dyDescent="0.3">
      <c r="J97" s="24"/>
      <c r="K97" s="16"/>
    </row>
    <row r="98" spans="10:11" x14ac:dyDescent="0.3">
      <c r="J98" s="24"/>
      <c r="K98" s="16"/>
    </row>
    <row r="99" spans="10:11" x14ac:dyDescent="0.3">
      <c r="J99" s="24"/>
      <c r="K99" s="16"/>
    </row>
    <row r="100" spans="10:11" x14ac:dyDescent="0.3">
      <c r="J100" s="24"/>
      <c r="K100" s="16"/>
    </row>
    <row r="101" spans="10:11" x14ac:dyDescent="0.3">
      <c r="J101" s="24"/>
      <c r="K101" s="16"/>
    </row>
    <row r="102" spans="10:11" x14ac:dyDescent="0.3">
      <c r="J102" s="24"/>
      <c r="K102" s="16"/>
    </row>
    <row r="103" spans="10:11" x14ac:dyDescent="0.3">
      <c r="J103" s="24"/>
      <c r="K103" s="16"/>
    </row>
    <row r="104" spans="10:11" x14ac:dyDescent="0.3">
      <c r="J104" s="24"/>
      <c r="K104"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Y12:Y26 O12:X38 O39:Y58 O7:Y11 Y28:Y38" name="VALORACION"/>
  </protectedRanges>
  <autoFilter ref="A1:Z58" xr:uid="{00000000-0001-0000-03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autoFilter>
  <mergeCells count="54">
    <mergeCell ref="A1:A3"/>
    <mergeCell ref="X4:Z5"/>
    <mergeCell ref="U6:V6"/>
    <mergeCell ref="B1:V1"/>
    <mergeCell ref="B2:V2"/>
    <mergeCell ref="B3:V3"/>
    <mergeCell ref="N4:N6"/>
    <mergeCell ref="O4:V5"/>
    <mergeCell ref="J4:M5"/>
    <mergeCell ref="B4:I5"/>
    <mergeCell ref="W4:W6"/>
    <mergeCell ref="W1:Z1"/>
    <mergeCell ref="W2:Z2"/>
    <mergeCell ref="W3:Z3"/>
    <mergeCell ref="E27:E42"/>
    <mergeCell ref="F27:F42"/>
    <mergeCell ref="G27:G42"/>
    <mergeCell ref="H27:H42"/>
    <mergeCell ref="I27:I42"/>
    <mergeCell ref="E43:E50"/>
    <mergeCell ref="F43:F50"/>
    <mergeCell ref="G43:G50"/>
    <mergeCell ref="H43:H50"/>
    <mergeCell ref="I43:I50"/>
    <mergeCell ref="E51:E58"/>
    <mergeCell ref="F51:F58"/>
    <mergeCell ref="G51:G58"/>
    <mergeCell ref="H51:H58"/>
    <mergeCell ref="I51:I58"/>
    <mergeCell ref="A43:A50"/>
    <mergeCell ref="B43:B50"/>
    <mergeCell ref="D43:D50"/>
    <mergeCell ref="D51:D58"/>
    <mergeCell ref="B51:B58"/>
    <mergeCell ref="A51:A58"/>
    <mergeCell ref="D27:D42"/>
    <mergeCell ref="B27:B42"/>
    <mergeCell ref="A27:A42"/>
    <mergeCell ref="B7:B14"/>
    <mergeCell ref="A7:A14"/>
    <mergeCell ref="D15:D26"/>
    <mergeCell ref="B15:B26"/>
    <mergeCell ref="D7:D14"/>
    <mergeCell ref="E15:E26"/>
    <mergeCell ref="F15:F26"/>
    <mergeCell ref="H7:H14"/>
    <mergeCell ref="I7:I14"/>
    <mergeCell ref="A15:A26"/>
    <mergeCell ref="G15:G26"/>
    <mergeCell ref="H15:H26"/>
    <mergeCell ref="I15:I26"/>
    <mergeCell ref="F7:F14"/>
    <mergeCell ref="G7:G14"/>
    <mergeCell ref="E7:E14"/>
  </mergeCells>
  <phoneticPr fontId="17" type="noConversion"/>
  <conditionalFormatting sqref="L6">
    <cfRule type="containsText" dxfId="43" priority="18" operator="containsText" text="Positivo">
      <formula>NOT(ISERROR(SEARCH("Positivo",L6)))</formula>
    </cfRule>
  </conditionalFormatting>
  <conditionalFormatting sqref="L6:L1048576">
    <cfRule type="containsText" dxfId="42" priority="15" operator="containsText" text="Positivo">
      <formula>NOT(ISERROR(SEARCH("Positivo",L6)))</formula>
    </cfRule>
    <cfRule type="containsText" dxfId="41" priority="16" operator="containsText" text="Negativo">
      <formula>NOT(ISERROR(SEARCH("Negativo",L6)))</formula>
    </cfRule>
  </conditionalFormatting>
  <conditionalFormatting sqref="O4">
    <cfRule type="containsText" dxfId="40" priority="3" operator="containsText" text="Potencialmente No Tolerable">
      <formula>NOT(ISERROR(SEARCH("Potencialmente No Tolerable",O4)))</formula>
    </cfRule>
    <cfRule type="containsText" dxfId="39" priority="4" operator="containsText" text="No Tolerable">
      <formula>NOT(ISERROR(SEARCH("No Tolerable",O4)))</formula>
    </cfRule>
    <cfRule type="containsText" dxfId="38" priority="5" operator="containsText" text="Tolerable">
      <formula>NOT(ISERROR(SEARCH("Tolerable",O4)))</formula>
    </cfRule>
  </conditionalFormatting>
  <conditionalFormatting sqref="V7:V58">
    <cfRule type="containsText" dxfId="37" priority="9" operator="containsText" text="Alta">
      <formula>NOT(ISERROR(SEARCH("Alta",V7)))</formula>
    </cfRule>
    <cfRule type="containsText" dxfId="36" priority="10" operator="containsText" text="Moderada">
      <formula>NOT(ISERROR(SEARCH("Moderada",V7)))</formula>
    </cfRule>
    <cfRule type="containsText" dxfId="35" priority="11" operator="containsText" text="Baja">
      <formula>NOT(ISERROR(SEARCH("Baja",V7)))</formula>
    </cfRule>
  </conditionalFormatting>
  <conditionalFormatting sqref="W7:W58">
    <cfRule type="containsText" dxfId="34" priority="1" operator="containsText" text="No Significativo">
      <formula>NOT(ISERROR(SEARCH("No Significativo",W7)))</formula>
    </cfRule>
    <cfRule type="containsText" dxfId="33" priority="2" operator="containsText" text="Significativo">
      <formula>NOT(ISERROR(SEARCH("Significativo",W7)))</formula>
    </cfRule>
  </conditionalFormatting>
  <conditionalFormatting sqref="W4:X4 W59:W1048576">
    <cfRule type="containsText" dxfId="32" priority="12" operator="containsText" text="Potencialmente No Tolerable">
      <formula>NOT(ISERROR(SEARCH("Potencialmente No Tolerable",W4)))</formula>
    </cfRule>
    <cfRule type="containsText" dxfId="31" priority="13" operator="containsText" text="No Tolerable">
      <formula>NOT(ISERROR(SEARCH("No Tolerable",W4)))</formula>
    </cfRule>
    <cfRule type="containsText" dxfId="30" priority="14" operator="containsText" text="Tolerable">
      <formula>NOT(ISERROR(SEARCH("Tolerable",W4)))</formula>
    </cfRule>
  </conditionalFormatting>
  <dataValidations count="2">
    <dataValidation type="list" allowBlank="1" showInputMessage="1" showErrorMessage="1" sqref="G59:G65545" xr:uid="{00000000-0002-0000-0300-000000000000}">
      <formula1>INDIRECT(G59)</formula1>
    </dataValidation>
    <dataValidation type="list" allowBlank="1" showInputMessage="1" showErrorMessage="1" sqref="G7:G58 K7:K69"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L7:L58</xm:sqref>
        </x14:dataValidation>
        <x14:dataValidation type="list" allowBlank="1" showInputMessage="1" showErrorMessage="1" xr:uid="{00000000-0002-0000-0300-000005000000}">
          <x14:formula1>
            <xm:f>LISTAS!$Q$2:$Q$9</xm:f>
          </x14:formula1>
          <xm:sqref>M7:M58</xm:sqref>
        </x14:dataValidation>
        <x14:dataValidation type="list" allowBlank="1" showInputMessage="1" showErrorMessage="1" xr:uid="{00000000-0002-0000-0300-000008000000}">
          <x14:formula1>
            <xm:f>LISTAS!$F$1:$O$1</xm:f>
          </x14:formula1>
          <xm:sqref>J7:J58</xm:sqref>
        </x14:dataValidation>
        <x14:dataValidation type="list" allowBlank="1" showInputMessage="1" showErrorMessage="1" xr:uid="{4F3A18EC-BDE8-4406-8ADD-52EE843C696F}">
          <x14:formula1>
            <xm:f>LISTAS!$U$2:$U$4</xm:f>
          </x14:formula1>
          <xm:sqref>P7:P58</xm:sqref>
        </x14:dataValidation>
        <x14:dataValidation type="list" allowBlank="1" showInputMessage="1" showErrorMessage="1" xr:uid="{B64032CC-D182-47CD-8570-D5EEC9091788}">
          <x14:formula1>
            <xm:f>LISTAS!$W$2:$W$4</xm:f>
          </x14:formula1>
          <xm:sqref>Q7:Q58</xm:sqref>
        </x14:dataValidation>
        <x14:dataValidation type="list" allowBlank="1" showInputMessage="1" showErrorMessage="1" xr:uid="{A524C336-0849-458F-AF02-FB1FA0EAD97E}">
          <x14:formula1>
            <xm:f>LISTAS!$Y$2:$Y$4</xm:f>
          </x14:formula1>
          <xm:sqref>R7:R58</xm:sqref>
        </x14:dataValidation>
        <x14:dataValidation type="list" allowBlank="1" showInputMessage="1" showErrorMessage="1" xr:uid="{5D509E24-FC1E-4F4B-96F4-51F473EFD44D}">
          <x14:formula1>
            <xm:f>LISTAS!$AA$2:$AA$4</xm:f>
          </x14:formula1>
          <xm:sqref>S7:S58</xm:sqref>
        </x14:dataValidation>
        <x14:dataValidation type="list" allowBlank="1" showInputMessage="1" showErrorMessage="1" xr:uid="{E4716777-52E0-4311-B1A2-5F459559F8E6}">
          <x14:formula1>
            <xm:f>LISTAS!$AC$2:$AC$3</xm:f>
          </x14:formula1>
          <xm:sqref>T7:T58</xm:sqref>
        </x14:dataValidation>
        <x14:dataValidation type="list" allowBlank="1" showInputMessage="1" showErrorMessage="1" xr:uid="{18A59DC9-354E-4ED2-B197-1AE32A9AC7C4}">
          <x14:formula1>
            <xm:f>LISTAS!$S$2:$S$4</xm:f>
          </x14:formula1>
          <xm:sqref>O7:O58</xm:sqref>
        </x14:dataValidation>
        <x14:dataValidation type="list" allowBlank="1" showInputMessage="1" showErrorMessage="1" xr:uid="{734C90AB-7027-48D8-A067-533D5CD95FBF}">
          <x14:formula1>
            <xm:f>LISTAS!$AD$2:$AD$4</xm:f>
          </x14:formula1>
          <xm:sqref>W7:W58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heetViews>
  <sheetFormatPr baseColWidth="10" defaultColWidth="11.5546875" defaultRowHeight="18" x14ac:dyDescent="0.3"/>
  <cols>
    <col min="1" max="1" width="46.5546875" style="11" bestFit="1" customWidth="1"/>
    <col min="2" max="2" width="25.88671875" style="11" bestFit="1" customWidth="1"/>
    <col min="3" max="3" width="13.33203125" style="12" bestFit="1" customWidth="1"/>
    <col min="4" max="16384" width="11.5546875" style="11"/>
  </cols>
  <sheetData>
    <row r="1" spans="1:4" ht="61.2" customHeight="1" x14ac:dyDescent="0.3">
      <c r="A1" s="225" t="s">
        <v>214</v>
      </c>
      <c r="B1" s="225"/>
      <c r="C1" s="225"/>
      <c r="D1" s="225"/>
    </row>
    <row r="2" spans="1:4" x14ac:dyDescent="0.35">
      <c r="A2" s="59" t="s">
        <v>0</v>
      </c>
      <c r="B2" s="59" t="s">
        <v>215</v>
      </c>
      <c r="C2" s="37"/>
    </row>
    <row r="3" spans="1:4" x14ac:dyDescent="0.35">
      <c r="A3" s="59" t="s">
        <v>174</v>
      </c>
      <c r="B3" s="59" t="s">
        <v>215</v>
      </c>
    </row>
    <row r="4" spans="1:4" x14ac:dyDescent="0.35">
      <c r="A4" s="59" t="s">
        <v>15</v>
      </c>
      <c r="B4" s="59" t="s">
        <v>215</v>
      </c>
    </row>
    <row r="5" spans="1:4" x14ac:dyDescent="0.35">
      <c r="A5" s="59" t="s">
        <v>4</v>
      </c>
      <c r="B5" s="59" t="s">
        <v>215</v>
      </c>
    </row>
    <row r="6" spans="1:4" ht="18.600000000000001" thickBot="1" x14ac:dyDescent="0.35">
      <c r="A6" s="9"/>
      <c r="B6" s="9"/>
    </row>
    <row r="7" spans="1:4" s="12" customFormat="1" ht="72.599999999999994" thickBot="1" x14ac:dyDescent="0.35">
      <c r="A7" s="61" t="s">
        <v>180</v>
      </c>
      <c r="B7" s="61" t="s">
        <v>181</v>
      </c>
      <c r="C7" s="60" t="s">
        <v>216</v>
      </c>
    </row>
    <row r="8" spans="1:4" s="12" customFormat="1" ht="18.600000000000001" thickBot="1" x14ac:dyDescent="0.4">
      <c r="A8" s="62" t="s">
        <v>217</v>
      </c>
      <c r="B8" s="59"/>
      <c r="C8" s="62" t="e">
        <v>#N/A</v>
      </c>
    </row>
    <row r="9" spans="1:4" s="12" customFormat="1" x14ac:dyDescent="0.35">
      <c r="A9" s="59" t="s">
        <v>218</v>
      </c>
      <c r="B9" s="59"/>
      <c r="C9" s="59" t="e">
        <v>#N/A</v>
      </c>
    </row>
    <row r="10" spans="1:4" hidden="1" x14ac:dyDescent="0.3">
      <c r="A10"/>
      <c r="B10"/>
      <c r="C10"/>
    </row>
    <row r="11" spans="1:4" x14ac:dyDescent="0.3">
      <c r="A11" s="63"/>
      <c r="B11" s="63"/>
      <c r="C11" s="63"/>
    </row>
    <row r="12" spans="1:4" x14ac:dyDescent="0.35">
      <c r="A12" s="64"/>
      <c r="B12" s="64"/>
      <c r="C12" s="64"/>
    </row>
    <row r="13" spans="1:4" x14ac:dyDescent="0.3">
      <c r="C13" s="65"/>
    </row>
    <row r="14" spans="1:4" x14ac:dyDescent="0.35">
      <c r="A14" s="64"/>
      <c r="B14" s="64"/>
      <c r="C14" s="64"/>
    </row>
    <row r="15" spans="1:4" x14ac:dyDescent="0.35">
      <c r="A15" s="64"/>
      <c r="B15" s="64"/>
      <c r="C15" s="64"/>
    </row>
    <row r="16" spans="1:4" x14ac:dyDescent="0.35">
      <c r="A16" s="64"/>
      <c r="B16" s="64"/>
      <c r="C16" s="64"/>
    </row>
    <row r="17" spans="1:3" x14ac:dyDescent="0.35">
      <c r="A17" s="64"/>
      <c r="B17" s="64"/>
      <c r="C17" s="64"/>
    </row>
    <row r="18" spans="1:3" x14ac:dyDescent="0.35">
      <c r="A18" s="64"/>
      <c r="B18" s="64"/>
      <c r="C18" s="64"/>
    </row>
    <row r="19" spans="1:3" x14ac:dyDescent="0.35">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customXml/itemProps2.xml><?xml version="1.0" encoding="utf-8"?>
<ds:datastoreItem xmlns:ds="http://schemas.openxmlformats.org/officeDocument/2006/customXml" ds:itemID="{FD6643A1-AFBB-4F51-9C76-3415CA9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5F0E81-418F-45B2-B3D7-ECD3DAA1E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LISTAS</vt:lpstr>
      <vt:lpstr>CONSECUTIVO VALORACIONES</vt:lpstr>
      <vt:lpstr>INSTRUCCIONES</vt:lpstr>
      <vt:lpstr>A&amp;I</vt:lpstr>
      <vt:lpstr>TD-A&amp;I </vt:lpstr>
      <vt:lpstr>'A&amp;I'!Área_de_impresión</vt:lpstr>
      <vt:lpstr>'CONSECUTIVO VALORACIONES'!Área_de_impresión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ASUS</cp:lastModifiedBy>
  <cp:revision/>
  <dcterms:created xsi:type="dcterms:W3CDTF">2022-07-08T22:04:58Z</dcterms:created>
  <dcterms:modified xsi:type="dcterms:W3CDTF">2024-10-24T12:46:54Z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